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</workbook>
</file>

<file path=xl/sharedStrings.xml><?xml version="1.0" encoding="utf-8"?>
<sst xmlns="http://schemas.openxmlformats.org/spreadsheetml/2006/main" count="175" uniqueCount="50">
  <si>
    <t>MÉDICOS</t>
  </si>
  <si>
    <t>REFORMA DO IR</t>
  </si>
  <si>
    <t>CELSO SABINO</t>
  </si>
  <si>
    <t>REDUÇAO DE ATE 83% DA CARGA TRIBUTÁRIA</t>
  </si>
  <si>
    <t xml:space="preserve">RECEBEM DIVIDENDOS </t>
  </si>
  <si>
    <t>Fonte: RECEITA FEDERAL DO BRASIL</t>
  </si>
  <si>
    <t>TOTAL:</t>
  </si>
  <si>
    <t>REGIME TRIB DA FONTE PG</t>
  </si>
  <si>
    <t>DO SIMPLES:</t>
  </si>
  <si>
    <t>DO LUCRO PRESUMIDO</t>
  </si>
  <si>
    <t>DO LUCRO REAL</t>
  </si>
  <si>
    <t>NÃO IDENTIFICADA FONTE</t>
  </si>
  <si>
    <t>DO SIMPLES</t>
  </si>
  <si>
    <t>IRPJ</t>
  </si>
  <si>
    <t>DIVIDENDO</t>
  </si>
  <si>
    <t>QUANTIDADE</t>
  </si>
  <si>
    <t xml:space="preserve">DIVIDENTO </t>
  </si>
  <si>
    <t>MEDIA ANO</t>
  </si>
  <si>
    <t>MEDIA MÊS</t>
  </si>
  <si>
    <t>S/ ALTERAÇÃO</t>
  </si>
  <si>
    <t>ISENTO</t>
  </si>
  <si>
    <t>REDUÇÃO ALIQUOTA DE 15% PARA 2,5% SOBRE TODO O LUCRO</t>
  </si>
  <si>
    <t>ATE 20,000 ISENTO. O QUE PASSAR, ALIQUOTA DE 20%</t>
  </si>
  <si>
    <t>LUCRO REAL</t>
  </si>
  <si>
    <t>ALIQUOTA DE 20% SOBRE O QUE FOR RECEBIDO</t>
  </si>
  <si>
    <t>NÃO IDENTIFICADO</t>
  </si>
  <si>
    <t>Serviços PROFISSIONAIS</t>
  </si>
  <si>
    <t>Pessoa Jurídica</t>
  </si>
  <si>
    <t xml:space="preserve">IRPJ Atual  </t>
  </si>
  <si>
    <t>IRPJ Reformado</t>
  </si>
  <si>
    <t>div recebido 45% faturamento</t>
  </si>
  <si>
    <t>3 sócio</t>
  </si>
  <si>
    <t>soma</t>
  </si>
  <si>
    <t>diferença</t>
  </si>
  <si>
    <t>faturamenro mês</t>
  </si>
  <si>
    <t>% L Pres.</t>
  </si>
  <si>
    <t>Lucro Pres.</t>
  </si>
  <si>
    <t>IR Atual BASE 15%</t>
  </si>
  <si>
    <t>AL EF</t>
  </si>
  <si>
    <t>IR PL BASE  2,5%</t>
  </si>
  <si>
    <t>DIFERENÇA</t>
  </si>
  <si>
    <t>50%luc 90%distrib</t>
  </si>
  <si>
    <t>ir sócios</t>
  </si>
  <si>
    <t>ir emp e soc</t>
  </si>
  <si>
    <t>base + adc de 10%</t>
  </si>
  <si>
    <t>média</t>
  </si>
  <si>
    <t>2 sócio</t>
  </si>
  <si>
    <t>1 sócio</t>
  </si>
  <si>
    <t>div recebido 60% faturamento</t>
  </si>
  <si>
    <t>66,66%luc 90%distrib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</si>
</sst>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_-* #,##0.00_-;\-* #,##0.00_-;_-* &quot;-&quot;??_-;_-@"/>
    <numFmt numFmtId="166" formatCode="0.0%"/>
  </numFmts>
  <fonts count="57">
    <font>
      <sz val="11.0"/>
      <color theme="1"/>
      <name val="Arial"/>
    </font>
    <font>
      <b/>
      <u/>
      <sz val="15.0"/>
      <color theme="1"/>
      <name val="Calibri"/>
    </font>
    <font>
      <sz val="11.0"/>
      <color theme="1"/>
      <name val="Calibri"/>
    </font>
    <font>
      <color theme="1"/>
      <name val="Calibri"/>
    </font>
    <font>
      <b/>
      <sz val="14.0"/>
      <color rgb="FF0070C0"/>
      <name val="Calibri"/>
    </font>
    <font>
      <sz val="8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rgb="FF1F497D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4.0"/>
      <color theme="1"/>
      <name val="Calibri"/>
    </font>
    <font>
      <b/>
      <u/>
      <sz val="11.0"/>
      <color theme="0"/>
      <name val="Calibri"/>
    </font>
    <font>
      <sz val="11.0"/>
      <color theme="0"/>
      <name val="Calibri"/>
    </font>
    <font>
      <u/>
      <sz val="11.0"/>
      <color theme="0"/>
      <name val="Calibri"/>
    </font>
    <font>
      <b/>
      <sz val="11.0"/>
      <color theme="0"/>
      <name val="Calibri"/>
    </font>
    <font>
      <b/>
      <u/>
      <sz val="11.0"/>
      <color theme="0"/>
      <name val="Calibri"/>
    </font>
    <font>
      <b/>
      <u/>
      <sz val="11.0"/>
      <color rgb="FF1F497D"/>
      <name val="Calibri"/>
    </font>
    <font>
      <u/>
      <sz val="11.0"/>
      <color theme="1"/>
      <name val="Calibri"/>
    </font>
    <font>
      <sz val="14.0"/>
      <color theme="1"/>
      <name val="Calibri"/>
    </font>
    <font>
      <u/>
      <sz val="11.0"/>
      <color theme="0"/>
      <name val="Calibri"/>
    </font>
    <font>
      <b/>
      <u/>
      <sz val="11.0"/>
      <color theme="0"/>
      <name val="Calibri"/>
    </font>
    <font/>
    <font>
      <u/>
      <sz val="11.0"/>
      <color theme="1"/>
      <name val="Calibri"/>
    </font>
    <font>
      <b/>
      <u/>
      <sz val="14.0"/>
      <color rgb="FF1F497D"/>
      <name val="Calibri"/>
    </font>
    <font>
      <u/>
      <sz val="11.0"/>
      <color theme="0"/>
      <name val="Calibri"/>
    </font>
    <font>
      <b/>
      <u/>
      <sz val="11.0"/>
      <color theme="0"/>
      <name val="Calibri"/>
    </font>
    <font>
      <b/>
      <sz val="11.0"/>
      <color rgb="FF0D01FF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1"/>
      <name val="Calibri"/>
    </font>
    <font>
      <b/>
      <u/>
      <sz val="14.0"/>
      <color theme="0"/>
      <name val="Calibri"/>
    </font>
    <font>
      <b/>
      <u/>
      <sz val="14.0"/>
      <color theme="0"/>
      <name val="Calibri"/>
    </font>
    <font>
      <b/>
      <u/>
      <sz val="14.0"/>
      <color rgb="FF0D01FF"/>
      <name val="Calibri"/>
    </font>
    <font>
      <b/>
      <u/>
      <sz val="14.0"/>
      <color rgb="FF0D01FF"/>
      <name val="Calibri"/>
    </font>
    <font>
      <b/>
      <u/>
      <sz val="14.0"/>
      <color rgb="FF1F497D"/>
      <name val="Calibri"/>
    </font>
    <font>
      <u/>
      <sz val="11.0"/>
      <color theme="1"/>
      <name val="Calibri"/>
    </font>
    <font>
      <b/>
      <u/>
      <sz val="14.0"/>
      <color rgb="FF1F497D"/>
      <name val="Calibri"/>
    </font>
    <font>
      <u/>
      <sz val="11.0"/>
      <color theme="0"/>
      <name val="Calibri"/>
    </font>
    <font>
      <b/>
      <u/>
      <sz val="11.0"/>
      <color theme="0"/>
      <name val="Calibri"/>
    </font>
    <font>
      <b/>
      <sz val="11.0"/>
      <color rgb="FF548DD4"/>
      <name val="Calibri"/>
    </font>
    <font>
      <b/>
      <sz val="11.0"/>
      <color rgb="FFFF0000"/>
      <name val="Calibri"/>
    </font>
    <font>
      <b/>
      <u/>
      <sz val="11.0"/>
      <color rgb="FF1F497D"/>
      <name val="Calibri"/>
    </font>
    <font>
      <u/>
      <sz val="11.0"/>
      <color theme="1"/>
      <name val="Calibri"/>
    </font>
    <font>
      <b/>
      <u/>
      <sz val="14.0"/>
      <color rgb="FF1F497D"/>
      <name val="Calibri"/>
    </font>
    <font>
      <b/>
      <u/>
      <sz val="11.0"/>
      <color theme="0"/>
      <name val="Calibri"/>
    </font>
    <font>
      <sz val="11.0"/>
      <color rgb="FF1F497D"/>
      <name val="Calibri"/>
    </font>
    <font>
      <sz val="11.0"/>
      <color rgb="FF0D01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3" numFmtId="0" xfId="0" applyFont="1"/>
    <xf borderId="0" fillId="0" fontId="2" numFmtId="0" xfId="0" applyAlignment="1" applyFont="1">
      <alignment horizontal="left"/>
    </xf>
    <xf borderId="1" fillId="0" fontId="4" numFmtId="0" xfId="0" applyBorder="1" applyFont="1"/>
    <xf borderId="0" fillId="0" fontId="5" numFmtId="0" xfId="0" applyFont="1"/>
    <xf borderId="0" fillId="0" fontId="6" numFmtId="0" xfId="0" applyFont="1"/>
    <xf borderId="0" fillId="0" fontId="7" numFmtId="164" xfId="0" applyFont="1" applyNumberFormat="1"/>
    <xf borderId="0" fillId="0" fontId="8" numFmtId="0" xfId="0" applyAlignment="1" applyFont="1">
      <alignment horizontal="left"/>
    </xf>
    <xf borderId="0" fillId="0" fontId="9" numFmtId="0" xfId="0" applyFont="1"/>
    <xf borderId="0" fillId="0" fontId="2" numFmtId="9" xfId="0" applyFont="1" applyNumberFormat="1"/>
    <xf borderId="0" fillId="0" fontId="10" numFmtId="0" xfId="0" applyAlignment="1" applyFont="1">
      <alignment horizontal="center"/>
    </xf>
    <xf borderId="2" fillId="0" fontId="11" numFmtId="0" xfId="0" applyBorder="1" applyFont="1"/>
    <xf borderId="2" fillId="0" fontId="12" numFmtId="164" xfId="0" applyBorder="1" applyFont="1" applyNumberFormat="1"/>
    <xf borderId="2" fillId="0" fontId="2" numFmtId="164" xfId="0" applyBorder="1" applyFont="1" applyNumberFormat="1"/>
    <xf borderId="2" fillId="0" fontId="2" numFmtId="165" xfId="0" applyBorder="1" applyFont="1" applyNumberFormat="1"/>
    <xf borderId="0" fillId="0" fontId="13" numFmtId="0" xfId="0" applyAlignment="1" applyFont="1">
      <alignment horizontal="center"/>
    </xf>
    <xf borderId="0" fillId="0" fontId="2" numFmtId="165" xfId="0" applyFont="1" applyNumberFormat="1"/>
    <xf borderId="0" fillId="0" fontId="14" numFmtId="0" xfId="0" applyFont="1"/>
    <xf borderId="0" fillId="0" fontId="15" numFmtId="165" xfId="0" applyFont="1" applyNumberFormat="1"/>
    <xf borderId="0" fillId="0" fontId="2" numFmtId="166" xfId="0" applyFont="1" applyNumberFormat="1"/>
    <xf borderId="0" fillId="0" fontId="16" numFmtId="0" xfId="0" applyFont="1"/>
    <xf borderId="2" fillId="0" fontId="17" numFmtId="165" xfId="0" applyBorder="1" applyFont="1" applyNumberFormat="1"/>
    <xf borderId="2" fillId="0" fontId="18" numFmtId="9" xfId="0" applyBorder="1" applyFont="1" applyNumberFormat="1"/>
    <xf borderId="2" fillId="0" fontId="19" numFmtId="166" xfId="0" applyBorder="1" applyFont="1" applyNumberFormat="1"/>
    <xf borderId="2" fillId="0" fontId="20" numFmtId="0" xfId="0" applyBorder="1" applyFont="1"/>
    <xf borderId="2" fillId="2" fontId="21" numFmtId="165" xfId="0" applyBorder="1" applyFill="1" applyFont="1" applyNumberFormat="1"/>
    <xf borderId="3" fillId="2" fontId="22" numFmtId="165" xfId="0" applyBorder="1" applyFont="1" applyNumberFormat="1"/>
    <xf borderId="3" fillId="2" fontId="23" numFmtId="165" xfId="0" applyBorder="1" applyFont="1" applyNumberFormat="1"/>
    <xf borderId="2" fillId="2" fontId="22" numFmtId="166" xfId="0" applyAlignment="1" applyBorder="1" applyFont="1" applyNumberFormat="1">
      <alignment horizontal="center"/>
    </xf>
    <xf borderId="4" fillId="2" fontId="24" numFmtId="165" xfId="0" applyAlignment="1" applyBorder="1" applyFont="1" applyNumberFormat="1">
      <alignment horizontal="center"/>
    </xf>
    <xf borderId="2" fillId="2" fontId="25" numFmtId="9" xfId="0" applyAlignment="1" applyBorder="1" applyFont="1" applyNumberFormat="1">
      <alignment horizontal="center"/>
    </xf>
    <xf borderId="0" fillId="0" fontId="26" numFmtId="0" xfId="0" applyAlignment="1" applyFont="1">
      <alignment horizontal="left"/>
    </xf>
    <xf borderId="2" fillId="0" fontId="2" numFmtId="9" xfId="0" applyBorder="1" applyFont="1" applyNumberFormat="1"/>
    <xf borderId="2" fillId="0" fontId="2" numFmtId="0" xfId="0" applyBorder="1" applyFont="1"/>
    <xf borderId="2" fillId="0" fontId="27" numFmtId="0" xfId="0" applyBorder="1" applyFont="1"/>
    <xf borderId="2" fillId="0" fontId="2" numFmtId="166" xfId="0" applyBorder="1" applyFont="1" applyNumberFormat="1"/>
    <xf borderId="2" fillId="0" fontId="28" numFmtId="0" xfId="0" applyBorder="1" applyFont="1"/>
    <xf borderId="2" fillId="2" fontId="22" numFmtId="165" xfId="0" applyBorder="1" applyFont="1" applyNumberFormat="1"/>
    <xf borderId="5" fillId="2" fontId="22" numFmtId="165" xfId="0" applyBorder="1" applyFont="1" applyNumberFormat="1"/>
    <xf borderId="5" fillId="2" fontId="29" numFmtId="165" xfId="0" applyBorder="1" applyFont="1" applyNumberFormat="1"/>
    <xf borderId="2" fillId="2" fontId="30" numFmtId="166" xfId="0" applyAlignment="1" applyBorder="1" applyFont="1" applyNumberFormat="1">
      <alignment horizontal="center"/>
    </xf>
    <xf borderId="6" fillId="0" fontId="31" numFmtId="0" xfId="0" applyBorder="1" applyFont="1"/>
    <xf borderId="2" fillId="2" fontId="24" numFmtId="9" xfId="0" applyAlignment="1" applyBorder="1" applyFont="1" applyNumberFormat="1">
      <alignment horizontal="center"/>
    </xf>
    <xf borderId="2" fillId="0" fontId="32" numFmtId="165" xfId="0" applyBorder="1" applyFont="1" applyNumberFormat="1"/>
    <xf borderId="2" fillId="0" fontId="33" numFmtId="165" xfId="0" applyBorder="1" applyFont="1" applyNumberFormat="1"/>
    <xf borderId="2" fillId="2" fontId="34" numFmtId="165" xfId="0" applyBorder="1" applyFont="1" applyNumberFormat="1"/>
    <xf borderId="2" fillId="2" fontId="35" numFmtId="166" xfId="0" applyBorder="1" applyFont="1" applyNumberFormat="1"/>
    <xf borderId="2" fillId="2" fontId="36" numFmtId="165" xfId="0" applyBorder="1" applyFont="1" applyNumberFormat="1"/>
    <xf borderId="2" fillId="2" fontId="36" numFmtId="9" xfId="0" applyBorder="1" applyFont="1" applyNumberFormat="1"/>
    <xf borderId="2" fillId="0" fontId="37" numFmtId="165" xfId="0" applyBorder="1" applyFont="1" applyNumberFormat="1"/>
    <xf borderId="2" fillId="0" fontId="38" numFmtId="9" xfId="0" applyBorder="1" applyFont="1" applyNumberFormat="1"/>
    <xf borderId="2" fillId="0" fontId="39" numFmtId="166" xfId="0" applyBorder="1" applyFont="1" applyNumberFormat="1"/>
    <xf borderId="2" fillId="2" fontId="40" numFmtId="165" xfId="0" applyBorder="1" applyFont="1" applyNumberFormat="1"/>
    <xf borderId="2" fillId="2" fontId="41" numFmtId="166" xfId="0" applyBorder="1" applyFont="1" applyNumberFormat="1"/>
    <xf borderId="2" fillId="2" fontId="42" numFmtId="165" xfId="0" applyBorder="1" applyFont="1" applyNumberFormat="1"/>
    <xf borderId="2" fillId="2" fontId="43" numFmtId="9" xfId="0" applyBorder="1" applyFont="1" applyNumberFormat="1"/>
    <xf borderId="0" fillId="0" fontId="44" numFmtId="0" xfId="0" applyAlignment="1" applyFont="1">
      <alignment horizontal="left"/>
    </xf>
    <xf borderId="0" fillId="0" fontId="45" numFmtId="165" xfId="0" applyFont="1" applyNumberFormat="1"/>
    <xf borderId="0" fillId="0" fontId="46" numFmtId="165" xfId="0" applyFont="1" applyNumberFormat="1"/>
    <xf borderId="0" fillId="0" fontId="22" numFmtId="165" xfId="0" applyFont="1" applyNumberFormat="1"/>
    <xf borderId="0" fillId="0" fontId="47" numFmtId="165" xfId="0" applyFont="1" applyNumberFormat="1"/>
    <xf borderId="0" fillId="0" fontId="48" numFmtId="166" xfId="0" applyFont="1" applyNumberFormat="1"/>
    <xf borderId="0" fillId="0" fontId="49" numFmtId="165" xfId="0" applyFont="1" applyNumberFormat="1"/>
    <xf borderId="0" fillId="0" fontId="49" numFmtId="9" xfId="0" applyFont="1" applyNumberFormat="1"/>
    <xf borderId="0" fillId="0" fontId="50" numFmtId="165" xfId="0" applyFont="1" applyNumberFormat="1"/>
    <xf borderId="0" fillId="0" fontId="50" numFmtId="9" xfId="0" applyFont="1" applyNumberFormat="1"/>
    <xf borderId="0" fillId="0" fontId="28" numFmtId="0" xfId="0" applyFont="1"/>
    <xf borderId="0" fillId="0" fontId="51" numFmtId="0" xfId="0" applyAlignment="1" applyFont="1">
      <alignment horizontal="center"/>
    </xf>
    <xf borderId="2" fillId="2" fontId="50" numFmtId="165" xfId="0" applyBorder="1" applyFont="1" applyNumberFormat="1"/>
    <xf borderId="2" fillId="2" fontId="49" numFmtId="9" xfId="0" applyBorder="1" applyFont="1" applyNumberFormat="1"/>
    <xf borderId="0" fillId="0" fontId="2" numFmtId="165" xfId="0" applyAlignment="1" applyFont="1" applyNumberFormat="1">
      <alignment horizontal="left"/>
    </xf>
    <xf borderId="4" fillId="0" fontId="2" numFmtId="9" xfId="0" applyBorder="1" applyFont="1" applyNumberFormat="1"/>
    <xf borderId="4" fillId="0" fontId="2" numFmtId="165" xfId="0" applyBorder="1" applyFont="1" applyNumberFormat="1"/>
    <xf borderId="4" fillId="0" fontId="52" numFmtId="165" xfId="0" applyBorder="1" applyFont="1" applyNumberFormat="1"/>
    <xf borderId="4" fillId="0" fontId="2" numFmtId="166" xfId="0" applyBorder="1" applyFont="1" applyNumberFormat="1"/>
    <xf borderId="4" fillId="0" fontId="53" numFmtId="165" xfId="0" applyBorder="1" applyFont="1" applyNumberFormat="1"/>
    <xf borderId="3" fillId="2" fontId="54" numFmtId="166" xfId="0" applyBorder="1" applyFont="1" applyNumberFormat="1"/>
    <xf borderId="3" fillId="2" fontId="36" numFmtId="165" xfId="0" applyBorder="1" applyFont="1" applyNumberFormat="1"/>
    <xf borderId="3" fillId="2" fontId="36" numFmtId="9" xfId="0" applyBorder="1" applyFont="1" applyNumberFormat="1"/>
    <xf borderId="7" fillId="0" fontId="2" numFmtId="9" xfId="0" applyBorder="1" applyFont="1" applyNumberFormat="1"/>
    <xf borderId="7" fillId="0" fontId="2" numFmtId="165" xfId="0" applyBorder="1" applyFont="1" applyNumberFormat="1"/>
    <xf borderId="7" fillId="0" fontId="2" numFmtId="166" xfId="0" applyBorder="1" applyFont="1" applyNumberFormat="1"/>
    <xf borderId="7" fillId="0" fontId="55" numFmtId="165" xfId="0" applyBorder="1" applyFont="1" applyNumberFormat="1"/>
    <xf borderId="8" fillId="2" fontId="22" numFmtId="165" xfId="0" applyBorder="1" applyFont="1" applyNumberFormat="1"/>
    <xf borderId="8" fillId="2" fontId="22" numFmtId="166" xfId="0" applyBorder="1" applyFont="1" applyNumberFormat="1"/>
    <xf borderId="8" fillId="2" fontId="56" numFmtId="165" xfId="0" applyBorder="1" applyFont="1" applyNumberFormat="1"/>
    <xf borderId="9" fillId="2" fontId="56" numFmtId="9" xfId="0" applyBorder="1" applyFont="1" applyNumberFormat="1"/>
    <xf borderId="2" fillId="0" fontId="55" numFmtId="165" xfId="0" applyBorder="1" applyFont="1" applyNumberFormat="1"/>
    <xf borderId="2" fillId="2" fontId="22" numFmtId="166" xfId="0" applyBorder="1" applyFont="1" applyNumberFormat="1"/>
    <xf borderId="2" fillId="2" fontId="56" numFmtId="165" xfId="0" applyBorder="1" applyFont="1" applyNumberFormat="1"/>
    <xf borderId="2" fillId="2" fontId="56" numFmtId="9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5.5"/>
    <col customWidth="1" min="3" max="3" width="11.63"/>
    <col customWidth="1" min="4" max="4" width="14.0"/>
    <col customWidth="1" min="5" max="5" width="7.63"/>
    <col customWidth="1" min="6" max="6" width="13.38"/>
    <col customWidth="1" min="7" max="7" width="12.5"/>
    <col customWidth="1" min="8" max="8" width="24.63"/>
    <col customWidth="1" min="9" max="9" width="9.88"/>
    <col customWidth="1" min="10" max="10" width="10.63"/>
    <col customWidth="1" min="11" max="11" width="7.63"/>
    <col customWidth="1" min="12" max="12" width="10.38"/>
    <col customWidth="1" min="13" max="26" width="7.63"/>
  </cols>
  <sheetData>
    <row r="1" ht="14.25" customHeight="1">
      <c r="A1" s="1" t="s">
        <v>0</v>
      </c>
      <c r="B1" s="2" t="s">
        <v>1</v>
      </c>
      <c r="C1" s="3" t="s">
        <v>2</v>
      </c>
      <c r="N1" s="4"/>
    </row>
    <row r="2" ht="14.25" customHeight="1">
      <c r="B2" s="2"/>
      <c r="N2" s="4"/>
    </row>
    <row r="3" ht="14.25" customHeight="1">
      <c r="A3" s="5" t="s">
        <v>3</v>
      </c>
      <c r="B3" s="2"/>
      <c r="N3" s="4"/>
    </row>
    <row r="4" ht="14.25" customHeight="1">
      <c r="B4" s="2"/>
      <c r="N4" s="4"/>
    </row>
    <row r="5" ht="14.25" customHeight="1">
      <c r="A5" s="3" t="s">
        <v>4</v>
      </c>
      <c r="B5" s="2"/>
      <c r="N5" s="4"/>
    </row>
    <row r="6" ht="14.25" customHeight="1">
      <c r="A6" s="6" t="s">
        <v>5</v>
      </c>
      <c r="B6" s="2"/>
      <c r="N6" s="4"/>
    </row>
    <row r="7" ht="14.25" customHeight="1">
      <c r="A7" s="7" t="s">
        <v>6</v>
      </c>
      <c r="B7" s="8">
        <v>241594.0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9"/>
    </row>
    <row r="8" ht="14.25" customHeight="1">
      <c r="A8" s="7" t="s">
        <v>7</v>
      </c>
      <c r="B8" s="2"/>
      <c r="D8" s="10"/>
      <c r="N8" s="4"/>
    </row>
    <row r="9" ht="14.25" customHeight="1">
      <c r="A9" s="10" t="s">
        <v>8</v>
      </c>
      <c r="B9" s="2">
        <v>32373.0</v>
      </c>
      <c r="C9" s="11">
        <f>B9/B7</f>
        <v>0.1339975331</v>
      </c>
      <c r="N9" s="4"/>
    </row>
    <row r="10" ht="14.25" customHeight="1">
      <c r="A10" s="10" t="s">
        <v>9</v>
      </c>
      <c r="B10" s="2">
        <v>151055.0</v>
      </c>
      <c r="C10" s="11">
        <f>B10/B7</f>
        <v>0.6252431766</v>
      </c>
      <c r="N10" s="4"/>
    </row>
    <row r="11" ht="14.25" customHeight="1">
      <c r="A11" s="10" t="s">
        <v>10</v>
      </c>
      <c r="B11" s="2">
        <v>48694.0</v>
      </c>
      <c r="C11" s="11">
        <f>B11/B7</f>
        <v>0.2015530187</v>
      </c>
      <c r="N11" s="4"/>
    </row>
    <row r="12" ht="14.25" customHeight="1">
      <c r="A12" s="10" t="s">
        <v>11</v>
      </c>
      <c r="B12" s="2">
        <v>9472.0</v>
      </c>
      <c r="C12" s="11">
        <f>B12/B7</f>
        <v>0.03920627168</v>
      </c>
      <c r="N12" s="4"/>
    </row>
    <row r="13" ht="14.25" customHeight="1">
      <c r="B13" s="2"/>
      <c r="N13" s="4"/>
    </row>
    <row r="14" ht="14.25" customHeight="1">
      <c r="B14" s="2"/>
      <c r="N14" s="4"/>
    </row>
    <row r="15" ht="14.25" customHeight="1">
      <c r="A15" s="7" t="s">
        <v>12</v>
      </c>
      <c r="B15" s="8"/>
      <c r="C15" s="7"/>
      <c r="D15" s="7"/>
      <c r="E15" s="7"/>
      <c r="F15" s="12" t="s">
        <v>13</v>
      </c>
      <c r="I15" s="12" t="s">
        <v>14</v>
      </c>
      <c r="N15" s="9"/>
    </row>
    <row r="16" ht="14.25" customHeight="1">
      <c r="A16" s="13" t="s">
        <v>15</v>
      </c>
      <c r="B16" s="14" t="s">
        <v>16</v>
      </c>
      <c r="C16" s="13" t="s">
        <v>17</v>
      </c>
      <c r="D16" s="13" t="s">
        <v>18</v>
      </c>
      <c r="E16" s="7"/>
      <c r="F16" s="7"/>
      <c r="G16" s="7"/>
      <c r="H16" s="7"/>
      <c r="I16" s="7"/>
      <c r="J16" s="7"/>
      <c r="K16" s="7"/>
      <c r="L16" s="7"/>
      <c r="M16" s="7"/>
      <c r="N16" s="9"/>
    </row>
    <row r="17" ht="14.25" customHeight="1">
      <c r="A17" s="15">
        <v>32373.0</v>
      </c>
      <c r="B17" s="16">
        <v>2.923005823319998E9</v>
      </c>
      <c r="C17" s="16">
        <v>90291.47200815487</v>
      </c>
      <c r="D17" s="16">
        <v>7524.289334012906</v>
      </c>
      <c r="F17" s="17" t="s">
        <v>19</v>
      </c>
      <c r="I17" s="12" t="s">
        <v>20</v>
      </c>
      <c r="N17" s="4"/>
    </row>
    <row r="18" ht="14.25" customHeight="1">
      <c r="B18" s="18"/>
      <c r="C18" s="18"/>
      <c r="D18" s="18"/>
      <c r="F18" s="19"/>
      <c r="G18" s="19"/>
      <c r="H18" s="19"/>
      <c r="I18" s="19"/>
      <c r="J18" s="19"/>
      <c r="K18" s="19"/>
      <c r="L18" s="19"/>
      <c r="M18" s="19"/>
      <c r="N18" s="4"/>
    </row>
    <row r="19" ht="14.25" customHeight="1">
      <c r="A19" s="7" t="s">
        <v>9</v>
      </c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</row>
    <row r="20" ht="14.25" customHeight="1">
      <c r="A20" s="13" t="s">
        <v>15</v>
      </c>
      <c r="B20" s="14" t="s">
        <v>16</v>
      </c>
      <c r="C20" s="13" t="s">
        <v>17</v>
      </c>
      <c r="D20" s="13" t="s">
        <v>18</v>
      </c>
      <c r="E20" s="7"/>
      <c r="F20" s="12" t="s">
        <v>13</v>
      </c>
      <c r="I20" s="12" t="s">
        <v>14</v>
      </c>
      <c r="N20" s="9"/>
    </row>
    <row r="21" ht="14.25" customHeight="1">
      <c r="A21" s="15">
        <v>151055.0</v>
      </c>
      <c r="B21" s="16">
        <v>3.589253347189E10</v>
      </c>
      <c r="C21" s="16">
        <v>237612.34962027075</v>
      </c>
      <c r="D21" s="16">
        <v>19801.029135022563</v>
      </c>
      <c r="F21" s="17" t="s">
        <v>21</v>
      </c>
      <c r="I21" s="17" t="s">
        <v>22</v>
      </c>
      <c r="N21" s="4"/>
    </row>
    <row r="22" ht="14.25" customHeight="1">
      <c r="B22" s="2"/>
      <c r="F22" s="19"/>
      <c r="G22" s="19"/>
      <c r="H22" s="19"/>
      <c r="I22" s="19"/>
      <c r="J22" s="19"/>
      <c r="K22" s="19"/>
      <c r="L22" s="19"/>
      <c r="M22" s="19"/>
      <c r="N22" s="4"/>
    </row>
    <row r="23" ht="14.25" customHeight="1">
      <c r="A23" s="7" t="s">
        <v>23</v>
      </c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9"/>
    </row>
    <row r="24" ht="14.25" customHeight="1">
      <c r="A24" s="13" t="s">
        <v>15</v>
      </c>
      <c r="B24" s="14" t="s">
        <v>16</v>
      </c>
      <c r="C24" s="13" t="s">
        <v>17</v>
      </c>
      <c r="D24" s="13" t="s">
        <v>18</v>
      </c>
      <c r="E24" s="7"/>
      <c r="F24" s="12" t="s">
        <v>13</v>
      </c>
      <c r="I24" s="12" t="s">
        <v>14</v>
      </c>
      <c r="N24" s="9"/>
    </row>
    <row r="25" ht="14.25" customHeight="1">
      <c r="A25" s="15">
        <v>48694.0</v>
      </c>
      <c r="B25" s="16">
        <v>9.7483745853E8</v>
      </c>
      <c r="C25" s="16">
        <v>20019.662761941923</v>
      </c>
      <c r="D25" s="16">
        <v>1668.305230161827</v>
      </c>
      <c r="F25" s="17" t="s">
        <v>21</v>
      </c>
      <c r="I25" s="17" t="s">
        <v>24</v>
      </c>
      <c r="N25" s="4"/>
    </row>
    <row r="26" ht="14.25" customHeight="1">
      <c r="B26" s="2"/>
      <c r="F26" s="19"/>
      <c r="G26" s="19"/>
      <c r="H26" s="19"/>
      <c r="I26" s="19"/>
      <c r="J26" s="19"/>
      <c r="K26" s="19"/>
      <c r="L26" s="19"/>
      <c r="M26" s="19"/>
      <c r="N26" s="4"/>
    </row>
    <row r="27" ht="14.25" customHeight="1">
      <c r="A27" s="7" t="s">
        <v>25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9"/>
    </row>
    <row r="28" ht="14.25" customHeight="1">
      <c r="A28" s="13" t="s">
        <v>15</v>
      </c>
      <c r="B28" s="14" t="s">
        <v>16</v>
      </c>
      <c r="C28" s="13" t="s">
        <v>17</v>
      </c>
      <c r="D28" s="13" t="s">
        <v>18</v>
      </c>
      <c r="E28" s="7"/>
      <c r="F28" s="12" t="s">
        <v>13</v>
      </c>
      <c r="I28" s="12" t="s">
        <v>14</v>
      </c>
      <c r="N28" s="9"/>
    </row>
    <row r="29" ht="14.25" customHeight="1">
      <c r="A29" s="15">
        <v>9472.0</v>
      </c>
      <c r="B29" s="16">
        <v>8.9111197012E8</v>
      </c>
      <c r="C29" s="16">
        <v>94078.54414273649</v>
      </c>
      <c r="D29" s="16">
        <v>7839.878678561374</v>
      </c>
      <c r="F29" s="19" t="s">
        <v>21</v>
      </c>
      <c r="G29" s="19"/>
      <c r="H29" s="19"/>
      <c r="I29" s="17" t="s">
        <v>24</v>
      </c>
      <c r="N29" s="4"/>
    </row>
    <row r="30" ht="14.25" customHeight="1">
      <c r="B30" s="2"/>
      <c r="N30" s="4"/>
    </row>
    <row r="31" ht="14.25" customHeight="1">
      <c r="B31" s="2"/>
      <c r="N31" s="4"/>
    </row>
    <row r="32" ht="14.25" customHeight="1">
      <c r="A32" s="20" t="s">
        <v>26</v>
      </c>
      <c r="B32" s="11"/>
      <c r="E32" s="21"/>
      <c r="H32" s="22"/>
      <c r="I32" s="22"/>
      <c r="J32" s="22"/>
      <c r="K32" s="22"/>
      <c r="L32" s="22"/>
      <c r="M32" s="22"/>
      <c r="N32" s="22"/>
    </row>
    <row r="33" ht="14.25" customHeight="1">
      <c r="A33" s="23" t="s">
        <v>27</v>
      </c>
      <c r="B33" s="24"/>
      <c r="C33" s="13"/>
      <c r="D33" s="13" t="s">
        <v>28</v>
      </c>
      <c r="E33" s="25"/>
      <c r="F33" s="13" t="s">
        <v>29</v>
      </c>
      <c r="G33" s="26"/>
      <c r="H33" s="27" t="s">
        <v>30</v>
      </c>
      <c r="I33" s="28" t="s">
        <v>31</v>
      </c>
      <c r="J33" s="29" t="s">
        <v>32</v>
      </c>
      <c r="K33" s="30"/>
      <c r="L33" s="31" t="s">
        <v>33</v>
      </c>
      <c r="M33" s="32"/>
      <c r="N33" s="33"/>
    </row>
    <row r="34" ht="14.25" customHeight="1">
      <c r="A34" s="16" t="s">
        <v>34</v>
      </c>
      <c r="B34" s="34" t="s">
        <v>35</v>
      </c>
      <c r="C34" s="35" t="s">
        <v>36</v>
      </c>
      <c r="D34" s="36" t="s">
        <v>37</v>
      </c>
      <c r="E34" s="37" t="s">
        <v>38</v>
      </c>
      <c r="F34" s="35" t="s">
        <v>39</v>
      </c>
      <c r="G34" s="38" t="s">
        <v>40</v>
      </c>
      <c r="H34" s="39" t="s">
        <v>41</v>
      </c>
      <c r="I34" s="40" t="s">
        <v>42</v>
      </c>
      <c r="J34" s="41" t="s">
        <v>43</v>
      </c>
      <c r="K34" s="42" t="s">
        <v>38</v>
      </c>
      <c r="L34" s="43"/>
      <c r="M34" s="44"/>
      <c r="N34" s="33"/>
    </row>
    <row r="35" ht="14.25" customHeight="1">
      <c r="A35" s="16">
        <v>10000.0</v>
      </c>
      <c r="B35" s="34">
        <v>0.32</v>
      </c>
      <c r="C35" s="16">
        <f t="shared" ref="C35:C40" si="1">A35*B35</f>
        <v>3200</v>
      </c>
      <c r="D35" s="45">
        <f t="shared" ref="D35:D40" si="2">C35*15%</f>
        <v>480</v>
      </c>
      <c r="E35" s="37">
        <f t="shared" ref="E35:E40" si="3">D35/A35</f>
        <v>0.048</v>
      </c>
      <c r="F35" s="16">
        <f t="shared" ref="F35:F40" si="4">C35*2.5%</f>
        <v>80</v>
      </c>
      <c r="G35" s="46">
        <f t="shared" ref="G35:G40" si="5">F35-D35</f>
        <v>-400</v>
      </c>
      <c r="H35" s="39">
        <f t="shared" ref="H35:H40" si="6">A35*45%</f>
        <v>4500</v>
      </c>
      <c r="I35" s="39">
        <v>0.0</v>
      </c>
      <c r="J35" s="47">
        <f t="shared" ref="J35:J40" si="7">I35+F35</f>
        <v>80</v>
      </c>
      <c r="K35" s="48">
        <f t="shared" ref="K35:K40" si="8">J35/A35</f>
        <v>0.008</v>
      </c>
      <c r="L35" s="49">
        <f t="shared" ref="L35:L40" si="9">J35-D35</f>
        <v>-400</v>
      </c>
      <c r="M35" s="50">
        <f t="shared" ref="M35:M40" si="10">L35/D35</f>
        <v>-0.8333333333</v>
      </c>
      <c r="N35" s="33"/>
    </row>
    <row r="36" ht="14.25" customHeight="1">
      <c r="A36" s="16">
        <v>20000.0</v>
      </c>
      <c r="B36" s="34">
        <v>0.32</v>
      </c>
      <c r="C36" s="16">
        <f t="shared" si="1"/>
        <v>6400</v>
      </c>
      <c r="D36" s="45">
        <f t="shared" si="2"/>
        <v>960</v>
      </c>
      <c r="E36" s="37">
        <f t="shared" si="3"/>
        <v>0.048</v>
      </c>
      <c r="F36" s="16">
        <f t="shared" si="4"/>
        <v>160</v>
      </c>
      <c r="G36" s="46">
        <f t="shared" si="5"/>
        <v>-800</v>
      </c>
      <c r="H36" s="39">
        <f t="shared" si="6"/>
        <v>9000</v>
      </c>
      <c r="I36" s="39">
        <v>0.0</v>
      </c>
      <c r="J36" s="47">
        <f t="shared" si="7"/>
        <v>160</v>
      </c>
      <c r="K36" s="48">
        <f t="shared" si="8"/>
        <v>0.008</v>
      </c>
      <c r="L36" s="49">
        <f t="shared" si="9"/>
        <v>-800</v>
      </c>
      <c r="M36" s="50">
        <f t="shared" si="10"/>
        <v>-0.8333333333</v>
      </c>
      <c r="N36" s="33"/>
    </row>
    <row r="37" ht="14.25" customHeight="1">
      <c r="A37" s="16">
        <v>30000.0</v>
      </c>
      <c r="B37" s="34">
        <v>0.32</v>
      </c>
      <c r="C37" s="16">
        <f t="shared" si="1"/>
        <v>9600</v>
      </c>
      <c r="D37" s="45">
        <f t="shared" si="2"/>
        <v>1440</v>
      </c>
      <c r="E37" s="37">
        <f t="shared" si="3"/>
        <v>0.048</v>
      </c>
      <c r="F37" s="16">
        <f t="shared" si="4"/>
        <v>240</v>
      </c>
      <c r="G37" s="46">
        <f t="shared" si="5"/>
        <v>-1200</v>
      </c>
      <c r="H37" s="39">
        <f t="shared" si="6"/>
        <v>13500</v>
      </c>
      <c r="I37" s="39">
        <v>0.0</v>
      </c>
      <c r="J37" s="47">
        <f t="shared" si="7"/>
        <v>240</v>
      </c>
      <c r="K37" s="48">
        <f t="shared" si="8"/>
        <v>0.008</v>
      </c>
      <c r="L37" s="49">
        <f t="shared" si="9"/>
        <v>-1200</v>
      </c>
      <c r="M37" s="50">
        <f t="shared" si="10"/>
        <v>-0.8333333333</v>
      </c>
      <c r="N37" s="33"/>
    </row>
    <row r="38" ht="14.25" customHeight="1">
      <c r="A38" s="16">
        <v>40000.0</v>
      </c>
      <c r="B38" s="34">
        <v>0.32</v>
      </c>
      <c r="C38" s="16">
        <f t="shared" si="1"/>
        <v>12800</v>
      </c>
      <c r="D38" s="45">
        <f t="shared" si="2"/>
        <v>1920</v>
      </c>
      <c r="E38" s="37">
        <f t="shared" si="3"/>
        <v>0.048</v>
      </c>
      <c r="F38" s="16">
        <f t="shared" si="4"/>
        <v>320</v>
      </c>
      <c r="G38" s="46">
        <f t="shared" si="5"/>
        <v>-1600</v>
      </c>
      <c r="H38" s="39">
        <f t="shared" si="6"/>
        <v>18000</v>
      </c>
      <c r="I38" s="39">
        <v>0.0</v>
      </c>
      <c r="J38" s="47">
        <f t="shared" si="7"/>
        <v>320</v>
      </c>
      <c r="K38" s="48">
        <f t="shared" si="8"/>
        <v>0.008</v>
      </c>
      <c r="L38" s="49">
        <f t="shared" si="9"/>
        <v>-1600</v>
      </c>
      <c r="M38" s="50">
        <f t="shared" si="10"/>
        <v>-0.8333333333</v>
      </c>
      <c r="N38" s="33"/>
    </row>
    <row r="39" ht="14.25" customHeight="1">
      <c r="A39" s="16">
        <v>50000.0</v>
      </c>
      <c r="B39" s="34">
        <v>0.32</v>
      </c>
      <c r="C39" s="16">
        <f t="shared" si="1"/>
        <v>16000</v>
      </c>
      <c r="D39" s="45">
        <f t="shared" si="2"/>
        <v>2400</v>
      </c>
      <c r="E39" s="37">
        <f t="shared" si="3"/>
        <v>0.048</v>
      </c>
      <c r="F39" s="16">
        <f t="shared" si="4"/>
        <v>400</v>
      </c>
      <c r="G39" s="46">
        <f t="shared" si="5"/>
        <v>-2000</v>
      </c>
      <c r="H39" s="39">
        <f t="shared" si="6"/>
        <v>22500</v>
      </c>
      <c r="I39" s="39">
        <v>0.0</v>
      </c>
      <c r="J39" s="47">
        <f t="shared" si="7"/>
        <v>400</v>
      </c>
      <c r="K39" s="48">
        <f t="shared" si="8"/>
        <v>0.008</v>
      </c>
      <c r="L39" s="49">
        <f t="shared" si="9"/>
        <v>-2000</v>
      </c>
      <c r="M39" s="50">
        <f t="shared" si="10"/>
        <v>-0.8333333333</v>
      </c>
      <c r="N39" s="33"/>
    </row>
    <row r="40" ht="14.25" customHeight="1">
      <c r="A40" s="16">
        <v>60000.0</v>
      </c>
      <c r="B40" s="34">
        <v>0.32</v>
      </c>
      <c r="C40" s="16">
        <f t="shared" si="1"/>
        <v>19200</v>
      </c>
      <c r="D40" s="45">
        <f t="shared" si="2"/>
        <v>2880</v>
      </c>
      <c r="E40" s="37">
        <f t="shared" si="3"/>
        <v>0.048</v>
      </c>
      <c r="F40" s="16">
        <f t="shared" si="4"/>
        <v>480</v>
      </c>
      <c r="G40" s="46">
        <f t="shared" si="5"/>
        <v>-2400</v>
      </c>
      <c r="H40" s="39">
        <f t="shared" si="6"/>
        <v>27000</v>
      </c>
      <c r="I40" s="39">
        <v>0.0</v>
      </c>
      <c r="J40" s="47">
        <f t="shared" si="7"/>
        <v>480</v>
      </c>
      <c r="K40" s="48">
        <f t="shared" si="8"/>
        <v>0.008</v>
      </c>
      <c r="L40" s="49">
        <f t="shared" si="9"/>
        <v>-2400</v>
      </c>
      <c r="M40" s="50">
        <f t="shared" si="10"/>
        <v>-0.8333333333</v>
      </c>
      <c r="N40" s="33"/>
    </row>
    <row r="41" ht="14.25" customHeight="1">
      <c r="A41" s="16"/>
      <c r="B41" s="34"/>
      <c r="C41" s="16"/>
      <c r="D41" s="45" t="s">
        <v>44</v>
      </c>
      <c r="E41" s="37"/>
      <c r="F41" s="16" t="s">
        <v>44</v>
      </c>
      <c r="G41" s="46"/>
      <c r="H41" s="39"/>
      <c r="I41" s="39"/>
      <c r="J41" s="47"/>
      <c r="K41" s="48"/>
      <c r="L41" s="49"/>
      <c r="M41" s="50"/>
      <c r="N41" s="33"/>
    </row>
    <row r="42" ht="14.25" customHeight="1">
      <c r="A42" s="16">
        <v>70000.0</v>
      </c>
      <c r="B42" s="34">
        <v>0.32</v>
      </c>
      <c r="C42" s="16">
        <f t="shared" ref="C42:C51" si="11">A42*B42</f>
        <v>22400</v>
      </c>
      <c r="D42" s="45">
        <f t="shared" ref="D42:D51" si="12">(20000*15%)+(C42-20000)*25%</f>
        <v>3600</v>
      </c>
      <c r="E42" s="37">
        <f t="shared" ref="E42:E51" si="13">D42/A42</f>
        <v>0.05142857143</v>
      </c>
      <c r="F42" s="16">
        <f t="shared" ref="F42:F51" si="14">(20000*2.5%)+(C42-20000)*12.5%</f>
        <v>800</v>
      </c>
      <c r="G42" s="46">
        <f t="shared" ref="G42:G51" si="15">F42-D42</f>
        <v>-2800</v>
      </c>
      <c r="H42" s="39">
        <f t="shared" ref="H42:H49" si="16">A42*45%</f>
        <v>31500</v>
      </c>
      <c r="I42" s="39">
        <v>0.0</v>
      </c>
      <c r="J42" s="47">
        <f t="shared" ref="J42:J51" si="17">I42+F42</f>
        <v>800</v>
      </c>
      <c r="K42" s="48">
        <f t="shared" ref="K42:K51" si="18">J42/A42</f>
        <v>0.01142857143</v>
      </c>
      <c r="L42" s="49">
        <f t="shared" ref="L42:L51" si="19">J42-D42</f>
        <v>-2800</v>
      </c>
      <c r="M42" s="50">
        <f t="shared" ref="M42:M51" si="20">L42/D42</f>
        <v>-0.7777777778</v>
      </c>
      <c r="N42" s="33"/>
    </row>
    <row r="43" ht="14.25" customHeight="1">
      <c r="A43" s="16">
        <v>80000.0</v>
      </c>
      <c r="B43" s="34">
        <v>0.32</v>
      </c>
      <c r="C43" s="16">
        <f t="shared" si="11"/>
        <v>25600</v>
      </c>
      <c r="D43" s="45">
        <f t="shared" si="12"/>
        <v>4400</v>
      </c>
      <c r="E43" s="37">
        <f t="shared" si="13"/>
        <v>0.055</v>
      </c>
      <c r="F43" s="16">
        <f t="shared" si="14"/>
        <v>1200</v>
      </c>
      <c r="G43" s="46">
        <f t="shared" si="15"/>
        <v>-3200</v>
      </c>
      <c r="H43" s="39">
        <f t="shared" si="16"/>
        <v>36000</v>
      </c>
      <c r="I43" s="39">
        <v>0.0</v>
      </c>
      <c r="J43" s="47">
        <f t="shared" si="17"/>
        <v>1200</v>
      </c>
      <c r="K43" s="48">
        <f t="shared" si="18"/>
        <v>0.015</v>
      </c>
      <c r="L43" s="49">
        <f t="shared" si="19"/>
        <v>-3200</v>
      </c>
      <c r="M43" s="50">
        <f t="shared" si="20"/>
        <v>-0.7272727273</v>
      </c>
      <c r="N43" s="33"/>
    </row>
    <row r="44" ht="14.25" customHeight="1">
      <c r="A44" s="16">
        <v>90000.0</v>
      </c>
      <c r="B44" s="34">
        <v>0.32</v>
      </c>
      <c r="C44" s="16">
        <f t="shared" si="11"/>
        <v>28800</v>
      </c>
      <c r="D44" s="45">
        <f t="shared" si="12"/>
        <v>5200</v>
      </c>
      <c r="E44" s="37">
        <f t="shared" si="13"/>
        <v>0.05777777778</v>
      </c>
      <c r="F44" s="16">
        <f t="shared" si="14"/>
        <v>1600</v>
      </c>
      <c r="G44" s="46">
        <f t="shared" si="15"/>
        <v>-3600</v>
      </c>
      <c r="H44" s="39">
        <f t="shared" si="16"/>
        <v>40500</v>
      </c>
      <c r="I44" s="39">
        <v>0.0</v>
      </c>
      <c r="J44" s="47">
        <f t="shared" si="17"/>
        <v>1600</v>
      </c>
      <c r="K44" s="48">
        <f t="shared" si="18"/>
        <v>0.01777777778</v>
      </c>
      <c r="L44" s="49">
        <f t="shared" si="19"/>
        <v>-3600</v>
      </c>
      <c r="M44" s="50">
        <f t="shared" si="20"/>
        <v>-0.6923076923</v>
      </c>
      <c r="N44" s="33"/>
    </row>
    <row r="45" ht="14.25" customHeight="1">
      <c r="A45" s="16">
        <v>100000.0</v>
      </c>
      <c r="B45" s="34">
        <v>0.32</v>
      </c>
      <c r="C45" s="16">
        <f t="shared" si="11"/>
        <v>32000</v>
      </c>
      <c r="D45" s="45">
        <f t="shared" si="12"/>
        <v>6000</v>
      </c>
      <c r="E45" s="37">
        <f t="shared" si="13"/>
        <v>0.06</v>
      </c>
      <c r="F45" s="16">
        <f t="shared" si="14"/>
        <v>2000</v>
      </c>
      <c r="G45" s="46">
        <f t="shared" si="15"/>
        <v>-4000</v>
      </c>
      <c r="H45" s="39">
        <f t="shared" si="16"/>
        <v>45000</v>
      </c>
      <c r="I45" s="39">
        <v>0.0</v>
      </c>
      <c r="J45" s="47">
        <f t="shared" si="17"/>
        <v>2000</v>
      </c>
      <c r="K45" s="48">
        <f t="shared" si="18"/>
        <v>0.02</v>
      </c>
      <c r="L45" s="49">
        <f t="shared" si="19"/>
        <v>-4000</v>
      </c>
      <c r="M45" s="50">
        <f t="shared" si="20"/>
        <v>-0.6666666667</v>
      </c>
      <c r="N45" s="33"/>
    </row>
    <row r="46" ht="14.25" customHeight="1">
      <c r="A46" s="16">
        <v>110000.0</v>
      </c>
      <c r="B46" s="34">
        <v>0.32</v>
      </c>
      <c r="C46" s="16">
        <f t="shared" si="11"/>
        <v>35200</v>
      </c>
      <c r="D46" s="45">
        <f t="shared" si="12"/>
        <v>6800</v>
      </c>
      <c r="E46" s="37">
        <f t="shared" si="13"/>
        <v>0.06181818182</v>
      </c>
      <c r="F46" s="16">
        <f t="shared" si="14"/>
        <v>2400</v>
      </c>
      <c r="G46" s="46">
        <f t="shared" si="15"/>
        <v>-4400</v>
      </c>
      <c r="H46" s="39">
        <f t="shared" si="16"/>
        <v>49500</v>
      </c>
      <c r="I46" s="39">
        <v>0.0</v>
      </c>
      <c r="J46" s="47">
        <f t="shared" si="17"/>
        <v>2400</v>
      </c>
      <c r="K46" s="48">
        <f t="shared" si="18"/>
        <v>0.02181818182</v>
      </c>
      <c r="L46" s="49">
        <f t="shared" si="19"/>
        <v>-4400</v>
      </c>
      <c r="M46" s="50">
        <f t="shared" si="20"/>
        <v>-0.6470588235</v>
      </c>
      <c r="N46" s="33"/>
    </row>
    <row r="47" ht="14.25" customHeight="1">
      <c r="A47" s="16">
        <v>120000.0</v>
      </c>
      <c r="B47" s="34">
        <v>0.32</v>
      </c>
      <c r="C47" s="16">
        <f t="shared" si="11"/>
        <v>38400</v>
      </c>
      <c r="D47" s="45">
        <f t="shared" si="12"/>
        <v>7600</v>
      </c>
      <c r="E47" s="37">
        <f t="shared" si="13"/>
        <v>0.06333333333</v>
      </c>
      <c r="F47" s="16">
        <f t="shared" si="14"/>
        <v>2800</v>
      </c>
      <c r="G47" s="46">
        <f t="shared" si="15"/>
        <v>-4800</v>
      </c>
      <c r="H47" s="39">
        <f t="shared" si="16"/>
        <v>54000</v>
      </c>
      <c r="I47" s="39">
        <v>0.0</v>
      </c>
      <c r="J47" s="47">
        <f t="shared" si="17"/>
        <v>2800</v>
      </c>
      <c r="K47" s="48">
        <f t="shared" si="18"/>
        <v>0.02333333333</v>
      </c>
      <c r="L47" s="49">
        <f t="shared" si="19"/>
        <v>-4800</v>
      </c>
      <c r="M47" s="50">
        <f t="shared" si="20"/>
        <v>-0.6315789474</v>
      </c>
      <c r="N47" s="33"/>
    </row>
    <row r="48" ht="14.25" customHeight="1">
      <c r="A48" s="16">
        <v>130000.0</v>
      </c>
      <c r="B48" s="34">
        <v>0.32</v>
      </c>
      <c r="C48" s="16">
        <f t="shared" si="11"/>
        <v>41600</v>
      </c>
      <c r="D48" s="45">
        <f t="shared" si="12"/>
        <v>8400</v>
      </c>
      <c r="E48" s="37">
        <f t="shared" si="13"/>
        <v>0.06461538462</v>
      </c>
      <c r="F48" s="16">
        <f t="shared" si="14"/>
        <v>3200</v>
      </c>
      <c r="G48" s="46">
        <f t="shared" si="15"/>
        <v>-5200</v>
      </c>
      <c r="H48" s="39">
        <f t="shared" si="16"/>
        <v>58500</v>
      </c>
      <c r="I48" s="39">
        <v>0.0</v>
      </c>
      <c r="J48" s="47">
        <f t="shared" si="17"/>
        <v>3200</v>
      </c>
      <c r="K48" s="48">
        <f t="shared" si="18"/>
        <v>0.02461538462</v>
      </c>
      <c r="L48" s="49">
        <f t="shared" si="19"/>
        <v>-5200</v>
      </c>
      <c r="M48" s="50">
        <f t="shared" si="20"/>
        <v>-0.619047619</v>
      </c>
      <c r="N48" s="33"/>
    </row>
    <row r="49" ht="14.25" customHeight="1">
      <c r="A49" s="51">
        <v>132000.0</v>
      </c>
      <c r="B49" s="52">
        <v>0.32</v>
      </c>
      <c r="C49" s="51">
        <f t="shared" si="11"/>
        <v>42240</v>
      </c>
      <c r="D49" s="51">
        <f t="shared" si="12"/>
        <v>8560</v>
      </c>
      <c r="E49" s="53">
        <f t="shared" si="13"/>
        <v>0.06484848485</v>
      </c>
      <c r="F49" s="51">
        <f t="shared" si="14"/>
        <v>3280</v>
      </c>
      <c r="G49" s="46">
        <f t="shared" si="15"/>
        <v>-5280</v>
      </c>
      <c r="H49" s="54">
        <f t="shared" si="16"/>
        <v>59400</v>
      </c>
      <c r="I49" s="54">
        <v>0.0</v>
      </c>
      <c r="J49" s="54">
        <f t="shared" si="17"/>
        <v>3280</v>
      </c>
      <c r="K49" s="55">
        <f t="shared" si="18"/>
        <v>0.02484848485</v>
      </c>
      <c r="L49" s="56">
        <f t="shared" si="19"/>
        <v>-5280</v>
      </c>
      <c r="M49" s="57">
        <f t="shared" si="20"/>
        <v>-0.6168224299</v>
      </c>
      <c r="N49" s="58" t="s">
        <v>45</v>
      </c>
    </row>
    <row r="50" ht="14.25" customHeight="1">
      <c r="A50" s="16">
        <v>140000.0</v>
      </c>
      <c r="B50" s="34">
        <v>0.32</v>
      </c>
      <c r="C50" s="16">
        <f t="shared" si="11"/>
        <v>44800</v>
      </c>
      <c r="D50" s="45">
        <f t="shared" si="12"/>
        <v>9200</v>
      </c>
      <c r="E50" s="37">
        <f t="shared" si="13"/>
        <v>0.06571428571</v>
      </c>
      <c r="F50" s="16">
        <f t="shared" si="14"/>
        <v>3600</v>
      </c>
      <c r="G50" s="46">
        <f t="shared" si="15"/>
        <v>-5600</v>
      </c>
      <c r="H50" s="39">
        <f>(A50*45%)</f>
        <v>63000</v>
      </c>
      <c r="I50" s="39">
        <f t="shared" ref="I50:I51" si="21">(H50-60000)*20%</f>
        <v>600</v>
      </c>
      <c r="J50" s="47">
        <f t="shared" si="17"/>
        <v>4200</v>
      </c>
      <c r="K50" s="48">
        <f t="shared" si="18"/>
        <v>0.03</v>
      </c>
      <c r="L50" s="49">
        <f t="shared" si="19"/>
        <v>-5000</v>
      </c>
      <c r="M50" s="50">
        <f t="shared" si="20"/>
        <v>-0.5434782609</v>
      </c>
      <c r="N50" s="33"/>
    </row>
    <row r="51" ht="14.25" customHeight="1">
      <c r="A51" s="16">
        <v>150000.0</v>
      </c>
      <c r="B51" s="34">
        <v>0.32</v>
      </c>
      <c r="C51" s="16">
        <f t="shared" si="11"/>
        <v>48000</v>
      </c>
      <c r="D51" s="45">
        <f t="shared" si="12"/>
        <v>10000</v>
      </c>
      <c r="E51" s="37">
        <f t="shared" si="13"/>
        <v>0.06666666667</v>
      </c>
      <c r="F51" s="16">
        <f t="shared" si="14"/>
        <v>4000</v>
      </c>
      <c r="G51" s="46">
        <f t="shared" si="15"/>
        <v>-6000</v>
      </c>
      <c r="H51" s="39">
        <f>A51*45%</f>
        <v>67500</v>
      </c>
      <c r="I51" s="39">
        <f t="shared" si="21"/>
        <v>1500</v>
      </c>
      <c r="J51" s="47">
        <f t="shared" si="17"/>
        <v>5500</v>
      </c>
      <c r="K51" s="48">
        <f t="shared" si="18"/>
        <v>0.03666666667</v>
      </c>
      <c r="L51" s="49">
        <f t="shared" si="19"/>
        <v>-4500</v>
      </c>
      <c r="M51" s="50">
        <f t="shared" si="20"/>
        <v>-0.45</v>
      </c>
      <c r="N51" s="33"/>
    </row>
    <row r="52" ht="14.25" customHeight="1">
      <c r="A52" s="18"/>
      <c r="B52" s="11"/>
      <c r="C52" s="18"/>
      <c r="D52" s="59"/>
      <c r="E52" s="21"/>
      <c r="F52" s="18"/>
      <c r="G52" s="60"/>
      <c r="H52" s="61"/>
      <c r="I52" s="61"/>
      <c r="J52" s="62"/>
      <c r="K52" s="63"/>
      <c r="L52" s="64"/>
      <c r="M52" s="65"/>
      <c r="N52" s="33"/>
    </row>
    <row r="53" ht="14.25" customHeight="1">
      <c r="A53" s="18"/>
      <c r="B53" s="11"/>
      <c r="C53" s="18"/>
      <c r="D53" s="59"/>
      <c r="E53" s="21"/>
      <c r="F53" s="18"/>
      <c r="G53" s="60"/>
      <c r="H53" s="61"/>
      <c r="I53" s="61"/>
      <c r="J53" s="62"/>
      <c r="K53" s="63"/>
      <c r="L53" s="66"/>
      <c r="M53" s="67"/>
      <c r="N53" s="33"/>
    </row>
    <row r="54" ht="14.25" customHeight="1">
      <c r="A54" s="23" t="s">
        <v>27</v>
      </c>
      <c r="B54" s="24"/>
      <c r="C54" s="13"/>
      <c r="D54" s="13" t="s">
        <v>28</v>
      </c>
      <c r="E54" s="25"/>
      <c r="F54" s="13" t="s">
        <v>29</v>
      </c>
      <c r="G54" s="26"/>
      <c r="H54" s="27" t="s">
        <v>30</v>
      </c>
      <c r="I54" s="39" t="s">
        <v>46</v>
      </c>
      <c r="J54" s="47" t="s">
        <v>32</v>
      </c>
      <c r="K54" s="30"/>
      <c r="L54" s="31" t="s">
        <v>33</v>
      </c>
      <c r="M54" s="32"/>
      <c r="N54" s="33"/>
    </row>
    <row r="55" ht="14.25" customHeight="1">
      <c r="A55" s="16" t="s">
        <v>34</v>
      </c>
      <c r="B55" s="34" t="s">
        <v>35</v>
      </c>
      <c r="C55" s="35" t="s">
        <v>36</v>
      </c>
      <c r="D55" s="36" t="s">
        <v>37</v>
      </c>
      <c r="E55" s="37" t="s">
        <v>38</v>
      </c>
      <c r="F55" s="35" t="s">
        <v>39</v>
      </c>
      <c r="G55" s="38" t="s">
        <v>40</v>
      </c>
      <c r="H55" s="39" t="s">
        <v>41</v>
      </c>
      <c r="I55" s="39" t="s">
        <v>42</v>
      </c>
      <c r="J55" s="47" t="s">
        <v>43</v>
      </c>
      <c r="K55" s="42" t="s">
        <v>38</v>
      </c>
      <c r="L55" s="43"/>
      <c r="M55" s="44"/>
      <c r="N55" s="33"/>
    </row>
    <row r="56" ht="14.25" customHeight="1">
      <c r="A56" s="16">
        <v>10000.0</v>
      </c>
      <c r="B56" s="34">
        <v>0.32</v>
      </c>
      <c r="C56" s="16">
        <f t="shared" ref="C56:C61" si="22">A56*B56</f>
        <v>3200</v>
      </c>
      <c r="D56" s="45">
        <f t="shared" ref="D56:D61" si="23">C56*15%</f>
        <v>480</v>
      </c>
      <c r="E56" s="37">
        <f t="shared" ref="E56:E61" si="24">D56/A56</f>
        <v>0.048</v>
      </c>
      <c r="F56" s="16">
        <f t="shared" ref="F56:F61" si="25">C56*2.5%</f>
        <v>80</v>
      </c>
      <c r="G56" s="46">
        <f t="shared" ref="G56:G61" si="26">F56-D56</f>
        <v>-400</v>
      </c>
      <c r="H56" s="39">
        <f t="shared" ref="H56:H61" si="27">A56*45%</f>
        <v>4500</v>
      </c>
      <c r="I56" s="39">
        <v>0.0</v>
      </c>
      <c r="J56" s="47">
        <f t="shared" ref="J56:J61" si="28">I56+F56</f>
        <v>80</v>
      </c>
      <c r="K56" s="48">
        <f t="shared" ref="K56:K61" si="29">J56/A56</f>
        <v>0.008</v>
      </c>
      <c r="L56" s="49">
        <f t="shared" ref="L56:L61" si="30">J56-D56</f>
        <v>-400</v>
      </c>
      <c r="M56" s="50">
        <f t="shared" ref="M56:M61" si="31">L56/D56</f>
        <v>-0.8333333333</v>
      </c>
      <c r="N56" s="33"/>
    </row>
    <row r="57" ht="14.25" customHeight="1">
      <c r="A57" s="16">
        <v>20000.0</v>
      </c>
      <c r="B57" s="34">
        <v>0.32</v>
      </c>
      <c r="C57" s="16">
        <f t="shared" si="22"/>
        <v>6400</v>
      </c>
      <c r="D57" s="45">
        <f t="shared" si="23"/>
        <v>960</v>
      </c>
      <c r="E57" s="37">
        <f t="shared" si="24"/>
        <v>0.048</v>
      </c>
      <c r="F57" s="16">
        <f t="shared" si="25"/>
        <v>160</v>
      </c>
      <c r="G57" s="46">
        <f t="shared" si="26"/>
        <v>-800</v>
      </c>
      <c r="H57" s="39">
        <f t="shared" si="27"/>
        <v>9000</v>
      </c>
      <c r="I57" s="39">
        <v>0.0</v>
      </c>
      <c r="J57" s="47">
        <f t="shared" si="28"/>
        <v>160</v>
      </c>
      <c r="K57" s="48">
        <f t="shared" si="29"/>
        <v>0.008</v>
      </c>
      <c r="L57" s="49">
        <f t="shared" si="30"/>
        <v>-800</v>
      </c>
      <c r="M57" s="50">
        <f t="shared" si="31"/>
        <v>-0.8333333333</v>
      </c>
      <c r="N57" s="33"/>
    </row>
    <row r="58" ht="14.25" customHeight="1">
      <c r="A58" s="16">
        <v>30000.0</v>
      </c>
      <c r="B58" s="34">
        <v>0.32</v>
      </c>
      <c r="C58" s="16">
        <f t="shared" si="22"/>
        <v>9600</v>
      </c>
      <c r="D58" s="45">
        <f t="shared" si="23"/>
        <v>1440</v>
      </c>
      <c r="E58" s="37">
        <f t="shared" si="24"/>
        <v>0.048</v>
      </c>
      <c r="F58" s="16">
        <f t="shared" si="25"/>
        <v>240</v>
      </c>
      <c r="G58" s="46">
        <f t="shared" si="26"/>
        <v>-1200</v>
      </c>
      <c r="H58" s="39">
        <f t="shared" si="27"/>
        <v>13500</v>
      </c>
      <c r="I58" s="39">
        <v>0.0</v>
      </c>
      <c r="J58" s="47">
        <f t="shared" si="28"/>
        <v>240</v>
      </c>
      <c r="K58" s="48">
        <f t="shared" si="29"/>
        <v>0.008</v>
      </c>
      <c r="L58" s="49">
        <f t="shared" si="30"/>
        <v>-1200</v>
      </c>
      <c r="M58" s="50">
        <f t="shared" si="31"/>
        <v>-0.8333333333</v>
      </c>
      <c r="N58" s="33"/>
    </row>
    <row r="59" ht="14.25" customHeight="1">
      <c r="A59" s="16">
        <v>40000.0</v>
      </c>
      <c r="B59" s="34">
        <v>0.32</v>
      </c>
      <c r="C59" s="16">
        <f t="shared" si="22"/>
        <v>12800</v>
      </c>
      <c r="D59" s="45">
        <f t="shared" si="23"/>
        <v>1920</v>
      </c>
      <c r="E59" s="37">
        <f t="shared" si="24"/>
        <v>0.048</v>
      </c>
      <c r="F59" s="16">
        <f t="shared" si="25"/>
        <v>320</v>
      </c>
      <c r="G59" s="46">
        <f t="shared" si="26"/>
        <v>-1600</v>
      </c>
      <c r="H59" s="39">
        <f t="shared" si="27"/>
        <v>18000</v>
      </c>
      <c r="I59" s="39">
        <v>0.0</v>
      </c>
      <c r="J59" s="47">
        <f t="shared" si="28"/>
        <v>320</v>
      </c>
      <c r="K59" s="48">
        <f t="shared" si="29"/>
        <v>0.008</v>
      </c>
      <c r="L59" s="49">
        <f t="shared" si="30"/>
        <v>-1600</v>
      </c>
      <c r="M59" s="50">
        <f t="shared" si="31"/>
        <v>-0.8333333333</v>
      </c>
      <c r="N59" s="33"/>
    </row>
    <row r="60" ht="14.25" customHeight="1">
      <c r="A60" s="16">
        <v>50000.0</v>
      </c>
      <c r="B60" s="34">
        <v>0.32</v>
      </c>
      <c r="C60" s="16">
        <f t="shared" si="22"/>
        <v>16000</v>
      </c>
      <c r="D60" s="45">
        <f t="shared" si="23"/>
        <v>2400</v>
      </c>
      <c r="E60" s="37">
        <f t="shared" si="24"/>
        <v>0.048</v>
      </c>
      <c r="F60" s="16">
        <f t="shared" si="25"/>
        <v>400</v>
      </c>
      <c r="G60" s="46">
        <f t="shared" si="26"/>
        <v>-2000</v>
      </c>
      <c r="H60" s="39">
        <f t="shared" si="27"/>
        <v>22500</v>
      </c>
      <c r="I60" s="39">
        <v>0.0</v>
      </c>
      <c r="J60" s="47">
        <f t="shared" si="28"/>
        <v>400</v>
      </c>
      <c r="K60" s="48">
        <f t="shared" si="29"/>
        <v>0.008</v>
      </c>
      <c r="L60" s="49">
        <f t="shared" si="30"/>
        <v>-2000</v>
      </c>
      <c r="M60" s="50">
        <f t="shared" si="31"/>
        <v>-0.8333333333</v>
      </c>
      <c r="N60" s="33"/>
    </row>
    <row r="61" ht="14.25" customHeight="1">
      <c r="A61" s="16">
        <v>60000.0</v>
      </c>
      <c r="B61" s="34">
        <v>0.32</v>
      </c>
      <c r="C61" s="16">
        <f t="shared" si="22"/>
        <v>19200</v>
      </c>
      <c r="D61" s="45">
        <f t="shared" si="23"/>
        <v>2880</v>
      </c>
      <c r="E61" s="37">
        <f t="shared" si="24"/>
        <v>0.048</v>
      </c>
      <c r="F61" s="16">
        <f t="shared" si="25"/>
        <v>480</v>
      </c>
      <c r="G61" s="46">
        <f t="shared" si="26"/>
        <v>-2400</v>
      </c>
      <c r="H61" s="39">
        <f t="shared" si="27"/>
        <v>27000</v>
      </c>
      <c r="I61" s="39">
        <v>0.0</v>
      </c>
      <c r="J61" s="47">
        <f t="shared" si="28"/>
        <v>480</v>
      </c>
      <c r="K61" s="48">
        <f t="shared" si="29"/>
        <v>0.008</v>
      </c>
      <c r="L61" s="49">
        <f t="shared" si="30"/>
        <v>-2400</v>
      </c>
      <c r="M61" s="50">
        <f t="shared" si="31"/>
        <v>-0.8333333333</v>
      </c>
      <c r="N61" s="33"/>
    </row>
    <row r="62" ht="14.25" customHeight="1">
      <c r="A62" s="16"/>
      <c r="B62" s="34"/>
      <c r="C62" s="16"/>
      <c r="D62" s="45" t="s">
        <v>44</v>
      </c>
      <c r="E62" s="37"/>
      <c r="F62" s="16" t="s">
        <v>44</v>
      </c>
      <c r="G62" s="46"/>
      <c r="H62" s="39"/>
      <c r="I62" s="39"/>
      <c r="J62" s="47"/>
      <c r="K62" s="48"/>
      <c r="L62" s="49"/>
      <c r="M62" s="50"/>
      <c r="N62" s="33"/>
    </row>
    <row r="63" ht="14.25" customHeight="1">
      <c r="A63" s="16">
        <v>70000.0</v>
      </c>
      <c r="B63" s="34">
        <v>0.32</v>
      </c>
      <c r="C63" s="16">
        <f t="shared" ref="C63:C72" si="32">A63*B63</f>
        <v>22400</v>
      </c>
      <c r="D63" s="45">
        <f t="shared" ref="D63:D72" si="33">(20000*15%)+(C63-20000)*25%</f>
        <v>3600</v>
      </c>
      <c r="E63" s="37">
        <f t="shared" ref="E63:E72" si="34">D63/A63</f>
        <v>0.05142857143</v>
      </c>
      <c r="F63" s="16">
        <f t="shared" ref="F63:F72" si="35">(20000*2.5%)+(C63-20000)*12.5%</f>
        <v>800</v>
      </c>
      <c r="G63" s="46">
        <f t="shared" ref="G63:G72" si="36">F63-D63</f>
        <v>-2800</v>
      </c>
      <c r="H63" s="39">
        <f t="shared" ref="H63:H72" si="37">A63*45%</f>
        <v>31500</v>
      </c>
      <c r="I63" s="39">
        <v>0.0</v>
      </c>
      <c r="J63" s="47">
        <f t="shared" ref="J63:J72" si="38">I63+F63</f>
        <v>800</v>
      </c>
      <c r="K63" s="48">
        <f t="shared" ref="K63:K72" si="39">J63/A63</f>
        <v>0.01142857143</v>
      </c>
      <c r="L63" s="49">
        <f t="shared" ref="L63:L72" si="40">J63-D63</f>
        <v>-2800</v>
      </c>
      <c r="M63" s="50">
        <f t="shared" ref="M63:M72" si="41">L63/D63</f>
        <v>-0.7777777778</v>
      </c>
      <c r="N63" s="33"/>
    </row>
    <row r="64" ht="14.25" customHeight="1">
      <c r="A64" s="16">
        <v>80000.0</v>
      </c>
      <c r="B64" s="34">
        <v>0.32</v>
      </c>
      <c r="C64" s="16">
        <f t="shared" si="32"/>
        <v>25600</v>
      </c>
      <c r="D64" s="45">
        <f t="shared" si="33"/>
        <v>4400</v>
      </c>
      <c r="E64" s="37">
        <f t="shared" si="34"/>
        <v>0.055</v>
      </c>
      <c r="F64" s="16">
        <f t="shared" si="35"/>
        <v>1200</v>
      </c>
      <c r="G64" s="46">
        <f t="shared" si="36"/>
        <v>-3200</v>
      </c>
      <c r="H64" s="39">
        <f t="shared" si="37"/>
        <v>36000</v>
      </c>
      <c r="I64" s="39">
        <v>0.0</v>
      </c>
      <c r="J64" s="47">
        <f t="shared" si="38"/>
        <v>1200</v>
      </c>
      <c r="K64" s="48">
        <f t="shared" si="39"/>
        <v>0.015</v>
      </c>
      <c r="L64" s="49">
        <f t="shared" si="40"/>
        <v>-3200</v>
      </c>
      <c r="M64" s="50">
        <f t="shared" si="41"/>
        <v>-0.7272727273</v>
      </c>
      <c r="N64" s="33"/>
    </row>
    <row r="65" ht="14.25" customHeight="1">
      <c r="A65" s="51">
        <v>88000.0</v>
      </c>
      <c r="B65" s="52">
        <v>0.32</v>
      </c>
      <c r="C65" s="51">
        <f t="shared" si="32"/>
        <v>28160</v>
      </c>
      <c r="D65" s="51">
        <f t="shared" si="33"/>
        <v>5040</v>
      </c>
      <c r="E65" s="53">
        <f t="shared" si="34"/>
        <v>0.05727272727</v>
      </c>
      <c r="F65" s="51">
        <f t="shared" si="35"/>
        <v>1520</v>
      </c>
      <c r="G65" s="46">
        <f t="shared" si="36"/>
        <v>-3520</v>
      </c>
      <c r="H65" s="54">
        <f t="shared" si="37"/>
        <v>39600</v>
      </c>
      <c r="I65" s="54">
        <v>0.0</v>
      </c>
      <c r="J65" s="54">
        <f t="shared" si="38"/>
        <v>1520</v>
      </c>
      <c r="K65" s="55">
        <f t="shared" si="39"/>
        <v>0.01727272727</v>
      </c>
      <c r="L65" s="56">
        <f t="shared" si="40"/>
        <v>-3520</v>
      </c>
      <c r="M65" s="57">
        <f t="shared" si="41"/>
        <v>-0.6984126984</v>
      </c>
      <c r="N65" s="58" t="s">
        <v>45</v>
      </c>
    </row>
    <row r="66" ht="14.25" customHeight="1">
      <c r="A66" s="16">
        <v>90000.0</v>
      </c>
      <c r="B66" s="34">
        <v>0.32</v>
      </c>
      <c r="C66" s="16">
        <f t="shared" si="32"/>
        <v>28800</v>
      </c>
      <c r="D66" s="45">
        <f t="shared" si="33"/>
        <v>5200</v>
      </c>
      <c r="E66" s="37">
        <f t="shared" si="34"/>
        <v>0.05777777778</v>
      </c>
      <c r="F66" s="16">
        <f t="shared" si="35"/>
        <v>1600</v>
      </c>
      <c r="G66" s="46">
        <f t="shared" si="36"/>
        <v>-3600</v>
      </c>
      <c r="H66" s="39">
        <f t="shared" si="37"/>
        <v>40500</v>
      </c>
      <c r="I66" s="39">
        <f t="shared" ref="I66:I72" si="42">(H66-40000)*20%</f>
        <v>100</v>
      </c>
      <c r="J66" s="47">
        <f t="shared" si="38"/>
        <v>1700</v>
      </c>
      <c r="K66" s="48">
        <f t="shared" si="39"/>
        <v>0.01888888889</v>
      </c>
      <c r="L66" s="49">
        <f t="shared" si="40"/>
        <v>-3500</v>
      </c>
      <c r="M66" s="50">
        <f t="shared" si="41"/>
        <v>-0.6730769231</v>
      </c>
      <c r="N66" s="33"/>
    </row>
    <row r="67" ht="14.25" customHeight="1">
      <c r="A67" s="16">
        <v>100000.0</v>
      </c>
      <c r="B67" s="34">
        <v>0.32</v>
      </c>
      <c r="C67" s="16">
        <f t="shared" si="32"/>
        <v>32000</v>
      </c>
      <c r="D67" s="45">
        <f t="shared" si="33"/>
        <v>6000</v>
      </c>
      <c r="E67" s="37">
        <f t="shared" si="34"/>
        <v>0.06</v>
      </c>
      <c r="F67" s="16">
        <f t="shared" si="35"/>
        <v>2000</v>
      </c>
      <c r="G67" s="46">
        <f t="shared" si="36"/>
        <v>-4000</v>
      </c>
      <c r="H67" s="39">
        <f t="shared" si="37"/>
        <v>45000</v>
      </c>
      <c r="I67" s="39">
        <f t="shared" si="42"/>
        <v>1000</v>
      </c>
      <c r="J67" s="47">
        <f t="shared" si="38"/>
        <v>3000</v>
      </c>
      <c r="K67" s="48">
        <f t="shared" si="39"/>
        <v>0.03</v>
      </c>
      <c r="L67" s="49">
        <f t="shared" si="40"/>
        <v>-3000</v>
      </c>
      <c r="M67" s="50">
        <f t="shared" si="41"/>
        <v>-0.5</v>
      </c>
      <c r="N67" s="33"/>
    </row>
    <row r="68" ht="14.25" customHeight="1">
      <c r="A68" s="16">
        <v>110000.0</v>
      </c>
      <c r="B68" s="34">
        <v>0.32</v>
      </c>
      <c r="C68" s="16">
        <f t="shared" si="32"/>
        <v>35200</v>
      </c>
      <c r="D68" s="45">
        <f t="shared" si="33"/>
        <v>6800</v>
      </c>
      <c r="E68" s="37">
        <f t="shared" si="34"/>
        <v>0.06181818182</v>
      </c>
      <c r="F68" s="16">
        <f t="shared" si="35"/>
        <v>2400</v>
      </c>
      <c r="G68" s="46">
        <f t="shared" si="36"/>
        <v>-4400</v>
      </c>
      <c r="H68" s="39">
        <f t="shared" si="37"/>
        <v>49500</v>
      </c>
      <c r="I68" s="39">
        <f t="shared" si="42"/>
        <v>1900</v>
      </c>
      <c r="J68" s="47">
        <f t="shared" si="38"/>
        <v>4300</v>
      </c>
      <c r="K68" s="48">
        <f t="shared" si="39"/>
        <v>0.03909090909</v>
      </c>
      <c r="L68" s="49">
        <f t="shared" si="40"/>
        <v>-2500</v>
      </c>
      <c r="M68" s="50">
        <f t="shared" si="41"/>
        <v>-0.3676470588</v>
      </c>
      <c r="N68" s="33"/>
    </row>
    <row r="69" ht="14.25" customHeight="1">
      <c r="A69" s="16">
        <v>120000.0</v>
      </c>
      <c r="B69" s="34">
        <v>0.32</v>
      </c>
      <c r="C69" s="16">
        <f t="shared" si="32"/>
        <v>38400</v>
      </c>
      <c r="D69" s="45">
        <f t="shared" si="33"/>
        <v>7600</v>
      </c>
      <c r="E69" s="37">
        <f t="shared" si="34"/>
        <v>0.06333333333</v>
      </c>
      <c r="F69" s="16">
        <f t="shared" si="35"/>
        <v>2800</v>
      </c>
      <c r="G69" s="46">
        <f t="shared" si="36"/>
        <v>-4800</v>
      </c>
      <c r="H69" s="39">
        <f t="shared" si="37"/>
        <v>54000</v>
      </c>
      <c r="I69" s="39">
        <f t="shared" si="42"/>
        <v>2800</v>
      </c>
      <c r="J69" s="47">
        <f t="shared" si="38"/>
        <v>5600</v>
      </c>
      <c r="K69" s="48">
        <f t="shared" si="39"/>
        <v>0.04666666667</v>
      </c>
      <c r="L69" s="49">
        <f t="shared" si="40"/>
        <v>-2000</v>
      </c>
      <c r="M69" s="50">
        <f t="shared" si="41"/>
        <v>-0.2631578947</v>
      </c>
      <c r="N69" s="33"/>
    </row>
    <row r="70" ht="14.25" customHeight="1">
      <c r="A70" s="16">
        <v>130000.0</v>
      </c>
      <c r="B70" s="34">
        <v>0.32</v>
      </c>
      <c r="C70" s="16">
        <f t="shared" si="32"/>
        <v>41600</v>
      </c>
      <c r="D70" s="45">
        <f t="shared" si="33"/>
        <v>8400</v>
      </c>
      <c r="E70" s="37">
        <f t="shared" si="34"/>
        <v>0.06461538462</v>
      </c>
      <c r="F70" s="16">
        <f t="shared" si="35"/>
        <v>3200</v>
      </c>
      <c r="G70" s="46">
        <f t="shared" si="36"/>
        <v>-5200</v>
      </c>
      <c r="H70" s="39">
        <f t="shared" si="37"/>
        <v>58500</v>
      </c>
      <c r="I70" s="39">
        <f t="shared" si="42"/>
        <v>3700</v>
      </c>
      <c r="J70" s="47">
        <f t="shared" si="38"/>
        <v>6900</v>
      </c>
      <c r="K70" s="48">
        <f t="shared" si="39"/>
        <v>0.05307692308</v>
      </c>
      <c r="L70" s="49">
        <f t="shared" si="40"/>
        <v>-1500</v>
      </c>
      <c r="M70" s="50">
        <f t="shared" si="41"/>
        <v>-0.1785714286</v>
      </c>
      <c r="N70" s="33"/>
    </row>
    <row r="71" ht="14.25" customHeight="1">
      <c r="A71" s="16">
        <v>140000.0</v>
      </c>
      <c r="B71" s="34">
        <v>0.32</v>
      </c>
      <c r="C71" s="16">
        <f t="shared" si="32"/>
        <v>44800</v>
      </c>
      <c r="D71" s="45">
        <f t="shared" si="33"/>
        <v>9200</v>
      </c>
      <c r="E71" s="37">
        <f t="shared" si="34"/>
        <v>0.06571428571</v>
      </c>
      <c r="F71" s="16">
        <f t="shared" si="35"/>
        <v>3600</v>
      </c>
      <c r="G71" s="46">
        <f t="shared" si="36"/>
        <v>-5600</v>
      </c>
      <c r="H71" s="39">
        <f t="shared" si="37"/>
        <v>63000</v>
      </c>
      <c r="I71" s="39">
        <f t="shared" si="42"/>
        <v>4600</v>
      </c>
      <c r="J71" s="47">
        <f t="shared" si="38"/>
        <v>8200</v>
      </c>
      <c r="K71" s="48">
        <f t="shared" si="39"/>
        <v>0.05857142857</v>
      </c>
      <c r="L71" s="49">
        <f t="shared" si="40"/>
        <v>-1000</v>
      </c>
      <c r="M71" s="50">
        <f t="shared" si="41"/>
        <v>-0.1086956522</v>
      </c>
      <c r="N71" s="33"/>
    </row>
    <row r="72" ht="14.25" customHeight="1">
      <c r="A72" s="16">
        <v>150000.0</v>
      </c>
      <c r="B72" s="34">
        <v>0.32</v>
      </c>
      <c r="C72" s="16">
        <f t="shared" si="32"/>
        <v>48000</v>
      </c>
      <c r="D72" s="45">
        <f t="shared" si="33"/>
        <v>10000</v>
      </c>
      <c r="E72" s="37">
        <f t="shared" si="34"/>
        <v>0.06666666667</v>
      </c>
      <c r="F72" s="16">
        <f t="shared" si="35"/>
        <v>4000</v>
      </c>
      <c r="G72" s="46">
        <f t="shared" si="36"/>
        <v>-6000</v>
      </c>
      <c r="H72" s="39">
        <f t="shared" si="37"/>
        <v>67500</v>
      </c>
      <c r="I72" s="39">
        <f t="shared" si="42"/>
        <v>5500</v>
      </c>
      <c r="J72" s="47">
        <f t="shared" si="38"/>
        <v>9500</v>
      </c>
      <c r="K72" s="48">
        <f t="shared" si="39"/>
        <v>0.06333333333</v>
      </c>
      <c r="L72" s="49">
        <f t="shared" si="40"/>
        <v>-500</v>
      </c>
      <c r="M72" s="50">
        <f t="shared" si="41"/>
        <v>-0.05</v>
      </c>
      <c r="N72" s="33"/>
    </row>
    <row r="73" ht="14.25" customHeight="1">
      <c r="A73" s="18"/>
      <c r="B73" s="11"/>
      <c r="E73" s="21"/>
      <c r="G73" s="68"/>
      <c r="H73" s="69"/>
      <c r="I73" s="69"/>
      <c r="J73" s="69"/>
      <c r="K73" s="69"/>
      <c r="L73" s="69"/>
      <c r="M73" s="69"/>
      <c r="N73" s="33"/>
    </row>
    <row r="74" ht="14.25" customHeight="1">
      <c r="A74" s="23" t="s">
        <v>27</v>
      </c>
      <c r="B74" s="24"/>
      <c r="C74" s="13"/>
      <c r="D74" s="13" t="s">
        <v>28</v>
      </c>
      <c r="E74" s="25"/>
      <c r="F74" s="13" t="s">
        <v>29</v>
      </c>
      <c r="G74" s="26"/>
      <c r="H74" s="27" t="s">
        <v>30</v>
      </c>
      <c r="I74" s="28" t="s">
        <v>47</v>
      </c>
      <c r="J74" s="29" t="s">
        <v>32</v>
      </c>
      <c r="K74" s="30"/>
      <c r="L74" s="31" t="s">
        <v>33</v>
      </c>
      <c r="M74" s="32"/>
      <c r="N74" s="33"/>
    </row>
    <row r="75" ht="14.25" customHeight="1">
      <c r="A75" s="16" t="s">
        <v>34</v>
      </c>
      <c r="B75" s="34" t="s">
        <v>35</v>
      </c>
      <c r="C75" s="35" t="s">
        <v>36</v>
      </c>
      <c r="D75" s="36" t="s">
        <v>37</v>
      </c>
      <c r="E75" s="37" t="s">
        <v>38</v>
      </c>
      <c r="F75" s="35" t="s">
        <v>39</v>
      </c>
      <c r="G75" s="38" t="s">
        <v>40</v>
      </c>
      <c r="H75" s="39" t="s">
        <v>41</v>
      </c>
      <c r="I75" s="40" t="s">
        <v>42</v>
      </c>
      <c r="J75" s="41" t="s">
        <v>43</v>
      </c>
      <c r="K75" s="42" t="s">
        <v>38</v>
      </c>
      <c r="L75" s="43"/>
      <c r="M75" s="44"/>
      <c r="N75" s="33"/>
    </row>
    <row r="76" ht="14.25" customHeight="1">
      <c r="A76" s="16">
        <v>10000.0</v>
      </c>
      <c r="B76" s="34">
        <v>0.32</v>
      </c>
      <c r="C76" s="16">
        <f t="shared" ref="C76:C82" si="43">A76*B76</f>
        <v>3200</v>
      </c>
      <c r="D76" s="45">
        <f t="shared" ref="D76:D82" si="44">C76*15%</f>
        <v>480</v>
      </c>
      <c r="E76" s="37">
        <f t="shared" ref="E76:E82" si="45">D76/A76</f>
        <v>0.048</v>
      </c>
      <c r="F76" s="16">
        <f t="shared" ref="F76:F82" si="46">C76*2.5%</f>
        <v>80</v>
      </c>
      <c r="G76" s="46">
        <f t="shared" ref="G76:G82" si="47">F76-D76</f>
        <v>-400</v>
      </c>
      <c r="H76" s="39">
        <f t="shared" ref="H76:H82" si="48">A76*45%</f>
        <v>4500</v>
      </c>
      <c r="I76" s="39">
        <v>0.0</v>
      </c>
      <c r="J76" s="47">
        <f t="shared" ref="J76:J82" si="49">I76+F76</f>
        <v>80</v>
      </c>
      <c r="K76" s="48">
        <f t="shared" ref="K76:K82" si="50">J76/A76</f>
        <v>0.008</v>
      </c>
      <c r="L76" s="49">
        <f t="shared" ref="L76:L82" si="51">J76-D76</f>
        <v>-400</v>
      </c>
      <c r="M76" s="50">
        <f t="shared" ref="M76:M82" si="52">L76/D76</f>
        <v>-0.8333333333</v>
      </c>
      <c r="N76" s="33"/>
    </row>
    <row r="77" ht="14.25" customHeight="1">
      <c r="A77" s="16">
        <v>20000.0</v>
      </c>
      <c r="B77" s="34">
        <v>0.32</v>
      </c>
      <c r="C77" s="16">
        <f t="shared" si="43"/>
        <v>6400</v>
      </c>
      <c r="D77" s="45">
        <f t="shared" si="44"/>
        <v>960</v>
      </c>
      <c r="E77" s="37">
        <f t="shared" si="45"/>
        <v>0.048</v>
      </c>
      <c r="F77" s="16">
        <f t="shared" si="46"/>
        <v>160</v>
      </c>
      <c r="G77" s="46">
        <f t="shared" si="47"/>
        <v>-800</v>
      </c>
      <c r="H77" s="39">
        <f t="shared" si="48"/>
        <v>9000</v>
      </c>
      <c r="I77" s="39">
        <v>0.0</v>
      </c>
      <c r="J77" s="47">
        <f t="shared" si="49"/>
        <v>160</v>
      </c>
      <c r="K77" s="48">
        <f t="shared" si="50"/>
        <v>0.008</v>
      </c>
      <c r="L77" s="49">
        <f t="shared" si="51"/>
        <v>-800</v>
      </c>
      <c r="M77" s="50">
        <f t="shared" si="52"/>
        <v>-0.8333333333</v>
      </c>
      <c r="N77" s="33"/>
    </row>
    <row r="78" ht="14.25" customHeight="1">
      <c r="A78" s="16">
        <v>30000.0</v>
      </c>
      <c r="B78" s="34">
        <v>0.32</v>
      </c>
      <c r="C78" s="16">
        <f t="shared" si="43"/>
        <v>9600</v>
      </c>
      <c r="D78" s="45">
        <f t="shared" si="44"/>
        <v>1440</v>
      </c>
      <c r="E78" s="37">
        <f t="shared" si="45"/>
        <v>0.048</v>
      </c>
      <c r="F78" s="16">
        <f t="shared" si="46"/>
        <v>240</v>
      </c>
      <c r="G78" s="46">
        <f t="shared" si="47"/>
        <v>-1200</v>
      </c>
      <c r="H78" s="39">
        <f t="shared" si="48"/>
        <v>13500</v>
      </c>
      <c r="I78" s="39">
        <v>0.0</v>
      </c>
      <c r="J78" s="47">
        <f t="shared" si="49"/>
        <v>240</v>
      </c>
      <c r="K78" s="48">
        <f t="shared" si="50"/>
        <v>0.008</v>
      </c>
      <c r="L78" s="49">
        <f t="shared" si="51"/>
        <v>-1200</v>
      </c>
      <c r="M78" s="50">
        <f t="shared" si="52"/>
        <v>-0.8333333333</v>
      </c>
      <c r="N78" s="33"/>
    </row>
    <row r="79" ht="14.25" customHeight="1">
      <c r="A79" s="16">
        <v>40000.0</v>
      </c>
      <c r="B79" s="34">
        <v>0.32</v>
      </c>
      <c r="C79" s="16">
        <f t="shared" si="43"/>
        <v>12800</v>
      </c>
      <c r="D79" s="45">
        <f t="shared" si="44"/>
        <v>1920</v>
      </c>
      <c r="E79" s="37">
        <f t="shared" si="45"/>
        <v>0.048</v>
      </c>
      <c r="F79" s="16">
        <f t="shared" si="46"/>
        <v>320</v>
      </c>
      <c r="G79" s="46">
        <f t="shared" si="47"/>
        <v>-1600</v>
      </c>
      <c r="H79" s="39">
        <f t="shared" si="48"/>
        <v>18000</v>
      </c>
      <c r="I79" s="39">
        <v>0.0</v>
      </c>
      <c r="J79" s="47">
        <f t="shared" si="49"/>
        <v>320</v>
      </c>
      <c r="K79" s="48">
        <f t="shared" si="50"/>
        <v>0.008</v>
      </c>
      <c r="L79" s="49">
        <f t="shared" si="51"/>
        <v>-1600</v>
      </c>
      <c r="M79" s="50">
        <f t="shared" si="52"/>
        <v>-0.8333333333</v>
      </c>
      <c r="N79" s="33"/>
    </row>
    <row r="80" ht="14.25" customHeight="1">
      <c r="A80" s="51">
        <v>44000.0</v>
      </c>
      <c r="B80" s="52">
        <v>0.32</v>
      </c>
      <c r="C80" s="51">
        <f t="shared" si="43"/>
        <v>14080</v>
      </c>
      <c r="D80" s="51">
        <f t="shared" si="44"/>
        <v>2112</v>
      </c>
      <c r="E80" s="53">
        <f t="shared" si="45"/>
        <v>0.048</v>
      </c>
      <c r="F80" s="51">
        <f t="shared" si="46"/>
        <v>352</v>
      </c>
      <c r="G80" s="46">
        <f t="shared" si="47"/>
        <v>-1760</v>
      </c>
      <c r="H80" s="54">
        <f t="shared" si="48"/>
        <v>19800</v>
      </c>
      <c r="I80" s="54">
        <v>0.0</v>
      </c>
      <c r="J80" s="54">
        <f t="shared" si="49"/>
        <v>352</v>
      </c>
      <c r="K80" s="55">
        <f t="shared" si="50"/>
        <v>0.008</v>
      </c>
      <c r="L80" s="56">
        <f t="shared" si="51"/>
        <v>-1760</v>
      </c>
      <c r="M80" s="57">
        <f t="shared" si="52"/>
        <v>-0.8333333333</v>
      </c>
      <c r="N80" s="58" t="s">
        <v>45</v>
      </c>
    </row>
    <row r="81" ht="14.25" customHeight="1">
      <c r="A81" s="16">
        <v>50000.0</v>
      </c>
      <c r="B81" s="34">
        <v>0.32</v>
      </c>
      <c r="C81" s="16">
        <f t="shared" si="43"/>
        <v>16000</v>
      </c>
      <c r="D81" s="45">
        <f t="shared" si="44"/>
        <v>2400</v>
      </c>
      <c r="E81" s="37">
        <f t="shared" si="45"/>
        <v>0.048</v>
      </c>
      <c r="F81" s="16">
        <f t="shared" si="46"/>
        <v>400</v>
      </c>
      <c r="G81" s="46">
        <f t="shared" si="47"/>
        <v>-2000</v>
      </c>
      <c r="H81" s="39">
        <f t="shared" si="48"/>
        <v>22500</v>
      </c>
      <c r="I81" s="39">
        <f t="shared" ref="I81:I82" si="53">(H81-20000)*20%</f>
        <v>500</v>
      </c>
      <c r="J81" s="47">
        <f t="shared" si="49"/>
        <v>900</v>
      </c>
      <c r="K81" s="48">
        <f t="shared" si="50"/>
        <v>0.018</v>
      </c>
      <c r="L81" s="49">
        <f t="shared" si="51"/>
        <v>-1500</v>
      </c>
      <c r="M81" s="50">
        <f t="shared" si="52"/>
        <v>-0.625</v>
      </c>
      <c r="N81" s="33"/>
    </row>
    <row r="82" ht="14.25" customHeight="1">
      <c r="A82" s="16">
        <v>60000.0</v>
      </c>
      <c r="B82" s="34">
        <v>0.32</v>
      </c>
      <c r="C82" s="16">
        <f t="shared" si="43"/>
        <v>19200</v>
      </c>
      <c r="D82" s="45">
        <f t="shared" si="44"/>
        <v>2880</v>
      </c>
      <c r="E82" s="37">
        <f t="shared" si="45"/>
        <v>0.048</v>
      </c>
      <c r="F82" s="16">
        <f t="shared" si="46"/>
        <v>480</v>
      </c>
      <c r="G82" s="46">
        <f t="shared" si="47"/>
        <v>-2400</v>
      </c>
      <c r="H82" s="39">
        <f t="shared" si="48"/>
        <v>27000</v>
      </c>
      <c r="I82" s="39">
        <f t="shared" si="53"/>
        <v>1400</v>
      </c>
      <c r="J82" s="47">
        <f t="shared" si="49"/>
        <v>1880</v>
      </c>
      <c r="K82" s="48">
        <f t="shared" si="50"/>
        <v>0.03133333333</v>
      </c>
      <c r="L82" s="49">
        <f t="shared" si="51"/>
        <v>-1000</v>
      </c>
      <c r="M82" s="50">
        <f t="shared" si="52"/>
        <v>-0.3472222222</v>
      </c>
      <c r="N82" s="33"/>
    </row>
    <row r="83" ht="14.25" customHeight="1">
      <c r="A83" s="16"/>
      <c r="B83" s="34"/>
      <c r="C83" s="16"/>
      <c r="D83" s="45" t="s">
        <v>44</v>
      </c>
      <c r="E83" s="37"/>
      <c r="F83" s="16" t="s">
        <v>44</v>
      </c>
      <c r="G83" s="46"/>
      <c r="H83" s="39"/>
      <c r="I83" s="39"/>
      <c r="J83" s="47"/>
      <c r="K83" s="48"/>
      <c r="L83" s="49"/>
      <c r="M83" s="50"/>
      <c r="N83" s="33"/>
    </row>
    <row r="84" ht="14.25" customHeight="1">
      <c r="A84" s="16">
        <v>70000.0</v>
      </c>
      <c r="B84" s="34">
        <v>0.32</v>
      </c>
      <c r="C84" s="16">
        <f t="shared" ref="C84:C92" si="54">A84*B84</f>
        <v>22400</v>
      </c>
      <c r="D84" s="45">
        <f t="shared" ref="D84:D92" si="55">(20000*15%)+(C84-20000)*25%</f>
        <v>3600</v>
      </c>
      <c r="E84" s="37">
        <f t="shared" ref="E84:E92" si="56">D84/A84</f>
        <v>0.05142857143</v>
      </c>
      <c r="F84" s="16">
        <f t="shared" ref="F84:F92" si="57">(20000*2.5%)+(C84-20000)*12.5%</f>
        <v>800</v>
      </c>
      <c r="G84" s="46">
        <f t="shared" ref="G84:G92" si="58">F84-D84</f>
        <v>-2800</v>
      </c>
      <c r="H84" s="39">
        <f t="shared" ref="H84:H92" si="59">A84*45%</f>
        <v>31500</v>
      </c>
      <c r="I84" s="39">
        <f t="shared" ref="I84:I92" si="60">(H84-20000)*20%</f>
        <v>2300</v>
      </c>
      <c r="J84" s="47">
        <f t="shared" ref="J84:J92" si="61">I84+F84</f>
        <v>3100</v>
      </c>
      <c r="K84" s="48">
        <f t="shared" ref="K84:K92" si="62">J84/A84</f>
        <v>0.04428571429</v>
      </c>
      <c r="L84" s="49">
        <f t="shared" ref="L84:L92" si="63">J84-D84</f>
        <v>-500</v>
      </c>
      <c r="M84" s="50">
        <f t="shared" ref="M84:M85" si="64">L84/D84</f>
        <v>-0.1388888889</v>
      </c>
      <c r="N84" s="33"/>
    </row>
    <row r="85" ht="14.25" customHeight="1">
      <c r="A85" s="16">
        <v>80000.0</v>
      </c>
      <c r="B85" s="34">
        <v>0.32</v>
      </c>
      <c r="C85" s="16">
        <f t="shared" si="54"/>
        <v>25600</v>
      </c>
      <c r="D85" s="45">
        <f t="shared" si="55"/>
        <v>4400</v>
      </c>
      <c r="E85" s="37">
        <f t="shared" si="56"/>
        <v>0.055</v>
      </c>
      <c r="F85" s="16">
        <f t="shared" si="57"/>
        <v>1200</v>
      </c>
      <c r="G85" s="46">
        <f t="shared" si="58"/>
        <v>-3200</v>
      </c>
      <c r="H85" s="39">
        <f t="shared" si="59"/>
        <v>36000</v>
      </c>
      <c r="I85" s="39">
        <f t="shared" si="60"/>
        <v>3200</v>
      </c>
      <c r="J85" s="47">
        <f t="shared" si="61"/>
        <v>4400</v>
      </c>
      <c r="K85" s="48">
        <f t="shared" si="62"/>
        <v>0.055</v>
      </c>
      <c r="L85" s="49">
        <f t="shared" si="63"/>
        <v>0</v>
      </c>
      <c r="M85" s="50">
        <f t="shared" si="64"/>
        <v>0</v>
      </c>
      <c r="N85" s="33"/>
    </row>
    <row r="86" ht="14.25" customHeight="1">
      <c r="A86" s="16">
        <v>90000.0</v>
      </c>
      <c r="B86" s="34">
        <v>0.32</v>
      </c>
      <c r="C86" s="16">
        <f t="shared" si="54"/>
        <v>28800</v>
      </c>
      <c r="D86" s="45">
        <f t="shared" si="55"/>
        <v>5200</v>
      </c>
      <c r="E86" s="37">
        <f t="shared" si="56"/>
        <v>0.05777777778</v>
      </c>
      <c r="F86" s="16">
        <f t="shared" si="57"/>
        <v>1600</v>
      </c>
      <c r="G86" s="46">
        <f t="shared" si="58"/>
        <v>-3600</v>
      </c>
      <c r="H86" s="39">
        <f t="shared" si="59"/>
        <v>40500</v>
      </c>
      <c r="I86" s="39">
        <f t="shared" si="60"/>
        <v>4100</v>
      </c>
      <c r="J86" s="47">
        <f t="shared" si="61"/>
        <v>5700</v>
      </c>
      <c r="K86" s="48">
        <f t="shared" si="62"/>
        <v>0.06333333333</v>
      </c>
      <c r="L86" s="70">
        <f t="shared" si="63"/>
        <v>500</v>
      </c>
      <c r="M86" s="71"/>
      <c r="N86" s="33"/>
    </row>
    <row r="87" ht="14.25" customHeight="1">
      <c r="A87" s="16">
        <v>100000.0</v>
      </c>
      <c r="B87" s="34">
        <v>0.32</v>
      </c>
      <c r="C87" s="16">
        <f t="shared" si="54"/>
        <v>32000</v>
      </c>
      <c r="D87" s="45">
        <f t="shared" si="55"/>
        <v>6000</v>
      </c>
      <c r="E87" s="37">
        <f t="shared" si="56"/>
        <v>0.06</v>
      </c>
      <c r="F87" s="16">
        <f t="shared" si="57"/>
        <v>2000</v>
      </c>
      <c r="G87" s="46">
        <f t="shared" si="58"/>
        <v>-4000</v>
      </c>
      <c r="H87" s="39">
        <f t="shared" si="59"/>
        <v>45000</v>
      </c>
      <c r="I87" s="39">
        <f t="shared" si="60"/>
        <v>5000</v>
      </c>
      <c r="J87" s="47">
        <f t="shared" si="61"/>
        <v>7000</v>
      </c>
      <c r="K87" s="48">
        <f t="shared" si="62"/>
        <v>0.07</v>
      </c>
      <c r="L87" s="70">
        <f t="shared" si="63"/>
        <v>1000</v>
      </c>
      <c r="M87" s="71"/>
      <c r="N87" s="33"/>
    </row>
    <row r="88" ht="14.25" customHeight="1">
      <c r="A88" s="16">
        <v>110000.0</v>
      </c>
      <c r="B88" s="34">
        <v>0.32</v>
      </c>
      <c r="C88" s="16">
        <f t="shared" si="54"/>
        <v>35200</v>
      </c>
      <c r="D88" s="45">
        <f t="shared" si="55"/>
        <v>6800</v>
      </c>
      <c r="E88" s="37">
        <f t="shared" si="56"/>
        <v>0.06181818182</v>
      </c>
      <c r="F88" s="16">
        <f t="shared" si="57"/>
        <v>2400</v>
      </c>
      <c r="G88" s="46">
        <f t="shared" si="58"/>
        <v>-4400</v>
      </c>
      <c r="H88" s="39">
        <f t="shared" si="59"/>
        <v>49500</v>
      </c>
      <c r="I88" s="39">
        <f t="shared" si="60"/>
        <v>5900</v>
      </c>
      <c r="J88" s="47">
        <f t="shared" si="61"/>
        <v>8300</v>
      </c>
      <c r="K88" s="48">
        <f t="shared" si="62"/>
        <v>0.07545454545</v>
      </c>
      <c r="L88" s="70">
        <f t="shared" si="63"/>
        <v>1500</v>
      </c>
      <c r="M88" s="71"/>
      <c r="N88" s="33"/>
    </row>
    <row r="89" ht="14.25" customHeight="1">
      <c r="A89" s="16">
        <v>120000.0</v>
      </c>
      <c r="B89" s="34">
        <v>0.32</v>
      </c>
      <c r="C89" s="16">
        <f t="shared" si="54"/>
        <v>38400</v>
      </c>
      <c r="D89" s="45">
        <f t="shared" si="55"/>
        <v>7600</v>
      </c>
      <c r="E89" s="37">
        <f t="shared" si="56"/>
        <v>0.06333333333</v>
      </c>
      <c r="F89" s="16">
        <f t="shared" si="57"/>
        <v>2800</v>
      </c>
      <c r="G89" s="46">
        <f t="shared" si="58"/>
        <v>-4800</v>
      </c>
      <c r="H89" s="39">
        <f t="shared" si="59"/>
        <v>54000</v>
      </c>
      <c r="I89" s="39">
        <f t="shared" si="60"/>
        <v>6800</v>
      </c>
      <c r="J89" s="47">
        <f t="shared" si="61"/>
        <v>9600</v>
      </c>
      <c r="K89" s="48">
        <f t="shared" si="62"/>
        <v>0.08</v>
      </c>
      <c r="L89" s="70">
        <f t="shared" si="63"/>
        <v>2000</v>
      </c>
      <c r="M89" s="71"/>
      <c r="N89" s="33"/>
    </row>
    <row r="90" ht="14.25" customHeight="1">
      <c r="A90" s="16">
        <v>130000.0</v>
      </c>
      <c r="B90" s="34">
        <v>0.32</v>
      </c>
      <c r="C90" s="16">
        <f t="shared" si="54"/>
        <v>41600</v>
      </c>
      <c r="D90" s="45">
        <f t="shared" si="55"/>
        <v>8400</v>
      </c>
      <c r="E90" s="37">
        <f t="shared" si="56"/>
        <v>0.06461538462</v>
      </c>
      <c r="F90" s="16">
        <f t="shared" si="57"/>
        <v>3200</v>
      </c>
      <c r="G90" s="46">
        <f t="shared" si="58"/>
        <v>-5200</v>
      </c>
      <c r="H90" s="39">
        <f t="shared" si="59"/>
        <v>58500</v>
      </c>
      <c r="I90" s="39">
        <f t="shared" si="60"/>
        <v>7700</v>
      </c>
      <c r="J90" s="47">
        <f t="shared" si="61"/>
        <v>10900</v>
      </c>
      <c r="K90" s="48">
        <f t="shared" si="62"/>
        <v>0.08384615385</v>
      </c>
      <c r="L90" s="70">
        <f t="shared" si="63"/>
        <v>2500</v>
      </c>
      <c r="M90" s="71"/>
      <c r="N90" s="33"/>
    </row>
    <row r="91" ht="14.25" customHeight="1">
      <c r="A91" s="16">
        <v>140000.0</v>
      </c>
      <c r="B91" s="34">
        <v>0.32</v>
      </c>
      <c r="C91" s="16">
        <f t="shared" si="54"/>
        <v>44800</v>
      </c>
      <c r="D91" s="45">
        <f t="shared" si="55"/>
        <v>9200</v>
      </c>
      <c r="E91" s="37">
        <f t="shared" si="56"/>
        <v>0.06571428571</v>
      </c>
      <c r="F91" s="16">
        <f t="shared" si="57"/>
        <v>3600</v>
      </c>
      <c r="G91" s="46">
        <f t="shared" si="58"/>
        <v>-5600</v>
      </c>
      <c r="H91" s="39">
        <f t="shared" si="59"/>
        <v>63000</v>
      </c>
      <c r="I91" s="39">
        <f t="shared" si="60"/>
        <v>8600</v>
      </c>
      <c r="J91" s="47">
        <f t="shared" si="61"/>
        <v>12200</v>
      </c>
      <c r="K91" s="48">
        <f t="shared" si="62"/>
        <v>0.08714285714</v>
      </c>
      <c r="L91" s="70">
        <f t="shared" si="63"/>
        <v>3000</v>
      </c>
      <c r="M91" s="71"/>
      <c r="N91" s="33"/>
    </row>
    <row r="92" ht="14.25" customHeight="1">
      <c r="A92" s="16">
        <v>150000.0</v>
      </c>
      <c r="B92" s="34">
        <v>0.32</v>
      </c>
      <c r="C92" s="16">
        <f t="shared" si="54"/>
        <v>48000</v>
      </c>
      <c r="D92" s="45">
        <f t="shared" si="55"/>
        <v>10000</v>
      </c>
      <c r="E92" s="37">
        <f t="shared" si="56"/>
        <v>0.06666666667</v>
      </c>
      <c r="F92" s="16">
        <f t="shared" si="57"/>
        <v>4000</v>
      </c>
      <c r="G92" s="46">
        <f t="shared" si="58"/>
        <v>-6000</v>
      </c>
      <c r="H92" s="39">
        <f t="shared" si="59"/>
        <v>67500</v>
      </c>
      <c r="I92" s="39">
        <f t="shared" si="60"/>
        <v>9500</v>
      </c>
      <c r="J92" s="47">
        <f t="shared" si="61"/>
        <v>13500</v>
      </c>
      <c r="K92" s="48">
        <f t="shared" si="62"/>
        <v>0.09</v>
      </c>
      <c r="L92" s="70">
        <f t="shared" si="63"/>
        <v>3500</v>
      </c>
      <c r="M92" s="71"/>
      <c r="N92" s="33"/>
    </row>
    <row r="93" ht="14.25" customHeight="1">
      <c r="A93" s="18"/>
      <c r="B93" s="11"/>
      <c r="E93" s="21"/>
      <c r="G93" s="68"/>
      <c r="H93" s="69"/>
      <c r="I93" s="69"/>
      <c r="J93" s="69"/>
      <c r="K93" s="69"/>
      <c r="L93" s="69"/>
      <c r="M93" s="69"/>
      <c r="N93" s="33"/>
    </row>
    <row r="94" ht="14.25" customHeight="1">
      <c r="A94" s="18"/>
      <c r="B94" s="11"/>
      <c r="E94" s="21"/>
      <c r="G94" s="68"/>
      <c r="H94" s="69"/>
      <c r="I94" s="69"/>
      <c r="J94" s="69"/>
      <c r="K94" s="69"/>
      <c r="L94" s="69"/>
      <c r="M94" s="69"/>
      <c r="N94" s="33"/>
    </row>
    <row r="95" ht="14.25" customHeight="1">
      <c r="A95" s="23" t="s">
        <v>27</v>
      </c>
      <c r="B95" s="24"/>
      <c r="C95" s="13"/>
      <c r="D95" s="13" t="s">
        <v>28</v>
      </c>
      <c r="E95" s="25"/>
      <c r="F95" s="13" t="s">
        <v>29</v>
      </c>
      <c r="G95" s="26"/>
      <c r="H95" s="27" t="s">
        <v>48</v>
      </c>
      <c r="I95" s="28" t="s">
        <v>31</v>
      </c>
      <c r="J95" s="29" t="s">
        <v>32</v>
      </c>
      <c r="K95" s="30"/>
      <c r="L95" s="31" t="s">
        <v>33</v>
      </c>
      <c r="M95" s="32"/>
      <c r="N95" s="33"/>
    </row>
    <row r="96" ht="14.25" customHeight="1">
      <c r="A96" s="16" t="s">
        <v>34</v>
      </c>
      <c r="B96" s="34" t="s">
        <v>35</v>
      </c>
      <c r="C96" s="35" t="s">
        <v>36</v>
      </c>
      <c r="D96" s="36" t="s">
        <v>37</v>
      </c>
      <c r="E96" s="37" t="s">
        <v>38</v>
      </c>
      <c r="F96" s="35" t="s">
        <v>39</v>
      </c>
      <c r="G96" s="38" t="s">
        <v>40</v>
      </c>
      <c r="H96" s="39" t="s">
        <v>49</v>
      </c>
      <c r="I96" s="40" t="s">
        <v>42</v>
      </c>
      <c r="J96" s="41" t="s">
        <v>43</v>
      </c>
      <c r="K96" s="42" t="s">
        <v>38</v>
      </c>
      <c r="L96" s="43"/>
      <c r="M96" s="44"/>
      <c r="N96" s="4"/>
    </row>
    <row r="97" ht="14.25" customHeight="1">
      <c r="A97" s="16">
        <v>10000.0</v>
      </c>
      <c r="B97" s="34">
        <v>0.32</v>
      </c>
      <c r="C97" s="16">
        <f t="shared" ref="C97:C102" si="65">A97*B97</f>
        <v>3200</v>
      </c>
      <c r="D97" s="45">
        <f t="shared" ref="D97:D102" si="66">C97*15%</f>
        <v>480</v>
      </c>
      <c r="E97" s="37">
        <f t="shared" ref="E97:E102" si="67">D97/A97</f>
        <v>0.048</v>
      </c>
      <c r="F97" s="16">
        <f t="shared" ref="F97:F102" si="68">C97*2.5%</f>
        <v>80</v>
      </c>
      <c r="G97" s="46">
        <f t="shared" ref="G97:G102" si="69">F97-D97</f>
        <v>-400</v>
      </c>
      <c r="H97" s="39">
        <f t="shared" ref="H97:H114" si="70">A97*0.6</f>
        <v>6000</v>
      </c>
      <c r="I97" s="39">
        <v>0.0</v>
      </c>
      <c r="J97" s="47">
        <f t="shared" ref="J97:J102" si="71">I97+F97</f>
        <v>80</v>
      </c>
      <c r="K97" s="48">
        <f t="shared" ref="K97:K102" si="72">J97/A97</f>
        <v>0.008</v>
      </c>
      <c r="L97" s="49">
        <f t="shared" ref="L97:L102" si="73">J97-D97</f>
        <v>-400</v>
      </c>
      <c r="M97" s="50">
        <f t="shared" ref="M97:M102" si="74">L97/D97</f>
        <v>-0.8333333333</v>
      </c>
      <c r="N97" s="4"/>
    </row>
    <row r="98" ht="14.25" customHeight="1">
      <c r="A98" s="16">
        <v>20000.0</v>
      </c>
      <c r="B98" s="34">
        <v>0.32</v>
      </c>
      <c r="C98" s="16">
        <f t="shared" si="65"/>
        <v>6400</v>
      </c>
      <c r="D98" s="45">
        <f t="shared" si="66"/>
        <v>960</v>
      </c>
      <c r="E98" s="37">
        <f t="shared" si="67"/>
        <v>0.048</v>
      </c>
      <c r="F98" s="16">
        <f t="shared" si="68"/>
        <v>160</v>
      </c>
      <c r="G98" s="46">
        <f t="shared" si="69"/>
        <v>-800</v>
      </c>
      <c r="H98" s="39">
        <f t="shared" si="70"/>
        <v>12000</v>
      </c>
      <c r="I98" s="39">
        <v>0.0</v>
      </c>
      <c r="J98" s="47">
        <f t="shared" si="71"/>
        <v>160</v>
      </c>
      <c r="K98" s="48">
        <f t="shared" si="72"/>
        <v>0.008</v>
      </c>
      <c r="L98" s="49">
        <f t="shared" si="73"/>
        <v>-800</v>
      </c>
      <c r="M98" s="50">
        <f t="shared" si="74"/>
        <v>-0.8333333333</v>
      </c>
      <c r="N98" s="4"/>
    </row>
    <row r="99" ht="14.25" customHeight="1">
      <c r="A99" s="16">
        <v>30000.0</v>
      </c>
      <c r="B99" s="34">
        <v>0.32</v>
      </c>
      <c r="C99" s="16">
        <f t="shared" si="65"/>
        <v>9600</v>
      </c>
      <c r="D99" s="45">
        <f t="shared" si="66"/>
        <v>1440</v>
      </c>
      <c r="E99" s="37">
        <f t="shared" si="67"/>
        <v>0.048</v>
      </c>
      <c r="F99" s="16">
        <f t="shared" si="68"/>
        <v>240</v>
      </c>
      <c r="G99" s="46">
        <f t="shared" si="69"/>
        <v>-1200</v>
      </c>
      <c r="H99" s="39">
        <f t="shared" si="70"/>
        <v>18000</v>
      </c>
      <c r="I99" s="39">
        <v>0.0</v>
      </c>
      <c r="J99" s="47">
        <f t="shared" si="71"/>
        <v>240</v>
      </c>
      <c r="K99" s="48">
        <f t="shared" si="72"/>
        <v>0.008</v>
      </c>
      <c r="L99" s="49">
        <f t="shared" si="73"/>
        <v>-1200</v>
      </c>
      <c r="M99" s="50">
        <f t="shared" si="74"/>
        <v>-0.8333333333</v>
      </c>
      <c r="N99" s="4"/>
    </row>
    <row r="100" ht="14.25" customHeight="1">
      <c r="A100" s="16">
        <v>40000.0</v>
      </c>
      <c r="B100" s="34">
        <v>0.32</v>
      </c>
      <c r="C100" s="16">
        <f t="shared" si="65"/>
        <v>12800</v>
      </c>
      <c r="D100" s="45">
        <f t="shared" si="66"/>
        <v>1920</v>
      </c>
      <c r="E100" s="37">
        <f t="shared" si="67"/>
        <v>0.048</v>
      </c>
      <c r="F100" s="16">
        <f t="shared" si="68"/>
        <v>320</v>
      </c>
      <c r="G100" s="46">
        <f t="shared" si="69"/>
        <v>-1600</v>
      </c>
      <c r="H100" s="39">
        <f t="shared" si="70"/>
        <v>24000</v>
      </c>
      <c r="I100" s="39">
        <v>0.0</v>
      </c>
      <c r="J100" s="47">
        <f t="shared" si="71"/>
        <v>320</v>
      </c>
      <c r="K100" s="48">
        <f t="shared" si="72"/>
        <v>0.008</v>
      </c>
      <c r="L100" s="49">
        <f t="shared" si="73"/>
        <v>-1600</v>
      </c>
      <c r="M100" s="50">
        <f t="shared" si="74"/>
        <v>-0.8333333333</v>
      </c>
      <c r="N100" s="4"/>
    </row>
    <row r="101" ht="14.25" customHeight="1">
      <c r="A101" s="16">
        <v>50000.0</v>
      </c>
      <c r="B101" s="34">
        <v>0.32</v>
      </c>
      <c r="C101" s="16">
        <f t="shared" si="65"/>
        <v>16000</v>
      </c>
      <c r="D101" s="45">
        <f t="shared" si="66"/>
        <v>2400</v>
      </c>
      <c r="E101" s="37">
        <f t="shared" si="67"/>
        <v>0.048</v>
      </c>
      <c r="F101" s="16">
        <f t="shared" si="68"/>
        <v>400</v>
      </c>
      <c r="G101" s="46">
        <f t="shared" si="69"/>
        <v>-2000</v>
      </c>
      <c r="H101" s="39">
        <f t="shared" si="70"/>
        <v>30000</v>
      </c>
      <c r="I101" s="39">
        <v>0.0</v>
      </c>
      <c r="J101" s="47">
        <f t="shared" si="71"/>
        <v>400</v>
      </c>
      <c r="K101" s="48">
        <f t="shared" si="72"/>
        <v>0.008</v>
      </c>
      <c r="L101" s="49">
        <f t="shared" si="73"/>
        <v>-2000</v>
      </c>
      <c r="M101" s="50">
        <f t="shared" si="74"/>
        <v>-0.8333333333</v>
      </c>
      <c r="N101" s="4"/>
    </row>
    <row r="102" ht="14.25" customHeight="1">
      <c r="A102" s="16">
        <v>60000.0</v>
      </c>
      <c r="B102" s="34">
        <v>0.32</v>
      </c>
      <c r="C102" s="16">
        <f t="shared" si="65"/>
        <v>19200</v>
      </c>
      <c r="D102" s="45">
        <f t="shared" si="66"/>
        <v>2880</v>
      </c>
      <c r="E102" s="37">
        <f t="shared" si="67"/>
        <v>0.048</v>
      </c>
      <c r="F102" s="16">
        <f t="shared" si="68"/>
        <v>480</v>
      </c>
      <c r="G102" s="46">
        <f t="shared" si="69"/>
        <v>-2400</v>
      </c>
      <c r="H102" s="39">
        <f t="shared" si="70"/>
        <v>36000</v>
      </c>
      <c r="I102" s="39">
        <v>0.0</v>
      </c>
      <c r="J102" s="47">
        <f t="shared" si="71"/>
        <v>480</v>
      </c>
      <c r="K102" s="48">
        <f t="shared" si="72"/>
        <v>0.008</v>
      </c>
      <c r="L102" s="49">
        <f t="shared" si="73"/>
        <v>-2400</v>
      </c>
      <c r="M102" s="50">
        <f t="shared" si="74"/>
        <v>-0.8333333333</v>
      </c>
      <c r="N102" s="4"/>
    </row>
    <row r="103" ht="14.25" customHeight="1">
      <c r="A103" s="16"/>
      <c r="B103" s="34"/>
      <c r="C103" s="16"/>
      <c r="D103" s="45" t="s">
        <v>44</v>
      </c>
      <c r="E103" s="37"/>
      <c r="F103" s="16" t="s">
        <v>44</v>
      </c>
      <c r="G103" s="46"/>
      <c r="H103" s="39">
        <f t="shared" si="70"/>
        <v>0</v>
      </c>
      <c r="I103" s="39"/>
      <c r="J103" s="47"/>
      <c r="K103" s="48"/>
      <c r="L103" s="49"/>
      <c r="M103" s="50"/>
      <c r="N103" s="4"/>
    </row>
    <row r="104" ht="14.25" customHeight="1">
      <c r="A104" s="16">
        <v>70000.0</v>
      </c>
      <c r="B104" s="34">
        <v>0.32</v>
      </c>
      <c r="C104" s="16">
        <f t="shared" ref="C104:C114" si="75">A104*B104</f>
        <v>22400</v>
      </c>
      <c r="D104" s="45">
        <f t="shared" ref="D104:D114" si="76">(20000*15%)+(C104-20000)*25%</f>
        <v>3600</v>
      </c>
      <c r="E104" s="37">
        <f t="shared" ref="E104:E114" si="77">D104/A104</f>
        <v>0.05142857143</v>
      </c>
      <c r="F104" s="16">
        <f t="shared" ref="F104:F114" si="78">(20000*2.5%)+(C104-20000)*12.5%</f>
        <v>800</v>
      </c>
      <c r="G104" s="46">
        <f t="shared" ref="G104:G114" si="79">F104-D104</f>
        <v>-2800</v>
      </c>
      <c r="H104" s="39">
        <f t="shared" si="70"/>
        <v>42000</v>
      </c>
      <c r="I104" s="39">
        <v>0.0</v>
      </c>
      <c r="J104" s="47">
        <f t="shared" ref="J104:J114" si="80">I104+F104</f>
        <v>800</v>
      </c>
      <c r="K104" s="48">
        <f t="shared" ref="K104:K114" si="81">J104/A104</f>
        <v>0.01142857143</v>
      </c>
      <c r="L104" s="49">
        <f t="shared" ref="L104:L114" si="82">J104-D104</f>
        <v>-2800</v>
      </c>
      <c r="M104" s="50">
        <f t="shared" ref="M104:M114" si="83">L104/D104</f>
        <v>-0.7777777778</v>
      </c>
      <c r="N104" s="4"/>
    </row>
    <row r="105" ht="14.25" customHeight="1">
      <c r="A105" s="16">
        <v>80000.0</v>
      </c>
      <c r="B105" s="34">
        <v>0.32</v>
      </c>
      <c r="C105" s="16">
        <f t="shared" si="75"/>
        <v>25600</v>
      </c>
      <c r="D105" s="45">
        <f t="shared" si="76"/>
        <v>4400</v>
      </c>
      <c r="E105" s="37">
        <f t="shared" si="77"/>
        <v>0.055</v>
      </c>
      <c r="F105" s="16">
        <f t="shared" si="78"/>
        <v>1200</v>
      </c>
      <c r="G105" s="46">
        <f t="shared" si="79"/>
        <v>-3200</v>
      </c>
      <c r="H105" s="39">
        <f t="shared" si="70"/>
        <v>48000</v>
      </c>
      <c r="I105" s="39">
        <v>0.0</v>
      </c>
      <c r="J105" s="47">
        <f t="shared" si="80"/>
        <v>1200</v>
      </c>
      <c r="K105" s="48">
        <f t="shared" si="81"/>
        <v>0.015</v>
      </c>
      <c r="L105" s="49">
        <f t="shared" si="82"/>
        <v>-3200</v>
      </c>
      <c r="M105" s="50">
        <f t="shared" si="83"/>
        <v>-0.7272727273</v>
      </c>
      <c r="N105" s="4"/>
    </row>
    <row r="106" ht="14.25" customHeight="1">
      <c r="A106" s="16">
        <v>90000.0</v>
      </c>
      <c r="B106" s="34">
        <v>0.32</v>
      </c>
      <c r="C106" s="16">
        <f t="shared" si="75"/>
        <v>28800</v>
      </c>
      <c r="D106" s="45">
        <f t="shared" si="76"/>
        <v>5200</v>
      </c>
      <c r="E106" s="37">
        <f t="shared" si="77"/>
        <v>0.05777777778</v>
      </c>
      <c r="F106" s="16">
        <f t="shared" si="78"/>
        <v>1600</v>
      </c>
      <c r="G106" s="46">
        <f t="shared" si="79"/>
        <v>-3600</v>
      </c>
      <c r="H106" s="39">
        <f t="shared" si="70"/>
        <v>54000</v>
      </c>
      <c r="I106" s="39">
        <v>0.0</v>
      </c>
      <c r="J106" s="47">
        <f t="shared" si="80"/>
        <v>1600</v>
      </c>
      <c r="K106" s="48">
        <f t="shared" si="81"/>
        <v>0.01777777778</v>
      </c>
      <c r="L106" s="49">
        <f t="shared" si="82"/>
        <v>-3600</v>
      </c>
      <c r="M106" s="50">
        <f t="shared" si="83"/>
        <v>-0.6923076923</v>
      </c>
      <c r="N106" s="4"/>
    </row>
    <row r="107" ht="14.25" customHeight="1">
      <c r="A107" s="51">
        <v>99000.0</v>
      </c>
      <c r="B107" s="52">
        <v>0.32</v>
      </c>
      <c r="C107" s="51">
        <f t="shared" si="75"/>
        <v>31680</v>
      </c>
      <c r="D107" s="51">
        <f t="shared" si="76"/>
        <v>5920</v>
      </c>
      <c r="E107" s="53">
        <f t="shared" si="77"/>
        <v>0.0597979798</v>
      </c>
      <c r="F107" s="51">
        <f t="shared" si="78"/>
        <v>1960</v>
      </c>
      <c r="G107" s="46">
        <f t="shared" si="79"/>
        <v>-3960</v>
      </c>
      <c r="H107" s="54">
        <f t="shared" si="70"/>
        <v>59400</v>
      </c>
      <c r="I107" s="54">
        <v>0.0</v>
      </c>
      <c r="J107" s="54">
        <f t="shared" si="80"/>
        <v>1960</v>
      </c>
      <c r="K107" s="55">
        <f t="shared" si="81"/>
        <v>0.0197979798</v>
      </c>
      <c r="L107" s="56">
        <f t="shared" si="82"/>
        <v>-3960</v>
      </c>
      <c r="M107" s="57">
        <f t="shared" si="83"/>
        <v>-0.6689189189</v>
      </c>
      <c r="N107" s="58" t="s">
        <v>45</v>
      </c>
    </row>
    <row r="108" ht="14.25" customHeight="1">
      <c r="A108" s="16">
        <v>100000.0</v>
      </c>
      <c r="B108" s="34">
        <v>0.32</v>
      </c>
      <c r="C108" s="16">
        <f t="shared" si="75"/>
        <v>32000</v>
      </c>
      <c r="D108" s="45">
        <f t="shared" si="76"/>
        <v>6000</v>
      </c>
      <c r="E108" s="37">
        <f t="shared" si="77"/>
        <v>0.06</v>
      </c>
      <c r="F108" s="16">
        <f t="shared" si="78"/>
        <v>2000</v>
      </c>
      <c r="G108" s="46">
        <f t="shared" si="79"/>
        <v>-4000</v>
      </c>
      <c r="H108" s="39">
        <f t="shared" si="70"/>
        <v>60000</v>
      </c>
      <c r="I108" s="39">
        <v>0.0</v>
      </c>
      <c r="J108" s="47">
        <f t="shared" si="80"/>
        <v>2000</v>
      </c>
      <c r="K108" s="48">
        <f t="shared" si="81"/>
        <v>0.02</v>
      </c>
      <c r="L108" s="49">
        <f t="shared" si="82"/>
        <v>-4000</v>
      </c>
      <c r="M108" s="50">
        <f t="shared" si="83"/>
        <v>-0.6666666667</v>
      </c>
      <c r="N108" s="72"/>
    </row>
    <row r="109" ht="14.25" customHeight="1">
      <c r="A109" s="16">
        <v>110000.0</v>
      </c>
      <c r="B109" s="34">
        <v>0.32</v>
      </c>
      <c r="C109" s="16">
        <f t="shared" si="75"/>
        <v>35200</v>
      </c>
      <c r="D109" s="45">
        <f t="shared" si="76"/>
        <v>6800</v>
      </c>
      <c r="E109" s="37">
        <f t="shared" si="77"/>
        <v>0.06181818182</v>
      </c>
      <c r="F109" s="16">
        <f t="shared" si="78"/>
        <v>2400</v>
      </c>
      <c r="G109" s="46">
        <f t="shared" si="79"/>
        <v>-4400</v>
      </c>
      <c r="H109" s="39">
        <f t="shared" si="70"/>
        <v>66000</v>
      </c>
      <c r="I109" s="39">
        <v>0.0</v>
      </c>
      <c r="J109" s="47">
        <f t="shared" si="80"/>
        <v>2400</v>
      </c>
      <c r="K109" s="48">
        <f t="shared" si="81"/>
        <v>0.02181818182</v>
      </c>
      <c r="L109" s="49">
        <f t="shared" si="82"/>
        <v>-4400</v>
      </c>
      <c r="M109" s="50">
        <f t="shared" si="83"/>
        <v>-0.6470588235</v>
      </c>
      <c r="N109" s="4"/>
    </row>
    <row r="110" ht="14.25" customHeight="1">
      <c r="A110" s="16">
        <v>120000.0</v>
      </c>
      <c r="B110" s="34">
        <v>0.32</v>
      </c>
      <c r="C110" s="16">
        <f t="shared" si="75"/>
        <v>38400</v>
      </c>
      <c r="D110" s="45">
        <f t="shared" si="76"/>
        <v>7600</v>
      </c>
      <c r="E110" s="37">
        <f t="shared" si="77"/>
        <v>0.06333333333</v>
      </c>
      <c r="F110" s="16">
        <f t="shared" si="78"/>
        <v>2800</v>
      </c>
      <c r="G110" s="46">
        <f t="shared" si="79"/>
        <v>-4800</v>
      </c>
      <c r="H110" s="39">
        <f t="shared" si="70"/>
        <v>72000</v>
      </c>
      <c r="I110" s="39">
        <v>0.0</v>
      </c>
      <c r="J110" s="47">
        <f t="shared" si="80"/>
        <v>2800</v>
      </c>
      <c r="K110" s="48">
        <f t="shared" si="81"/>
        <v>0.02333333333</v>
      </c>
      <c r="L110" s="49">
        <f t="shared" si="82"/>
        <v>-4800</v>
      </c>
      <c r="M110" s="50">
        <f t="shared" si="83"/>
        <v>-0.6315789474</v>
      </c>
      <c r="N110" s="4"/>
    </row>
    <row r="111" ht="14.25" customHeight="1">
      <c r="A111" s="16">
        <v>130000.0</v>
      </c>
      <c r="B111" s="73">
        <v>0.32</v>
      </c>
      <c r="C111" s="74">
        <f t="shared" si="75"/>
        <v>41600</v>
      </c>
      <c r="D111" s="75">
        <f t="shared" si="76"/>
        <v>8400</v>
      </c>
      <c r="E111" s="76">
        <f t="shared" si="77"/>
        <v>0.06461538462</v>
      </c>
      <c r="F111" s="74">
        <f t="shared" si="78"/>
        <v>3200</v>
      </c>
      <c r="G111" s="77">
        <f t="shared" si="79"/>
        <v>-5200</v>
      </c>
      <c r="H111" s="28">
        <f t="shared" si="70"/>
        <v>78000</v>
      </c>
      <c r="I111" s="28">
        <v>0.0</v>
      </c>
      <c r="J111" s="29">
        <f t="shared" si="80"/>
        <v>3200</v>
      </c>
      <c r="K111" s="78">
        <f t="shared" si="81"/>
        <v>0.02461538462</v>
      </c>
      <c r="L111" s="79">
        <f t="shared" si="82"/>
        <v>-5200</v>
      </c>
      <c r="M111" s="80">
        <f t="shared" si="83"/>
        <v>-0.619047619</v>
      </c>
      <c r="N111" s="4"/>
    </row>
    <row r="112" ht="14.25" customHeight="1">
      <c r="A112" s="74">
        <v>132000.0</v>
      </c>
      <c r="B112" s="81">
        <v>0.32</v>
      </c>
      <c r="C112" s="82">
        <f t="shared" si="75"/>
        <v>42240</v>
      </c>
      <c r="D112" s="82">
        <f t="shared" si="76"/>
        <v>8560</v>
      </c>
      <c r="E112" s="83">
        <f t="shared" si="77"/>
        <v>0.06484848485</v>
      </c>
      <c r="F112" s="82">
        <f t="shared" si="78"/>
        <v>3280</v>
      </c>
      <c r="G112" s="84">
        <f t="shared" si="79"/>
        <v>-5280</v>
      </c>
      <c r="H112" s="85">
        <f t="shared" si="70"/>
        <v>79200</v>
      </c>
      <c r="I112" s="85">
        <v>0.0</v>
      </c>
      <c r="J112" s="85">
        <f t="shared" si="80"/>
        <v>3280</v>
      </c>
      <c r="K112" s="86">
        <f t="shared" si="81"/>
        <v>0.02484848485</v>
      </c>
      <c r="L112" s="87">
        <f t="shared" si="82"/>
        <v>-5280</v>
      </c>
      <c r="M112" s="88">
        <f t="shared" si="83"/>
        <v>-0.6168224299</v>
      </c>
      <c r="N112" s="4"/>
    </row>
    <row r="113" ht="14.25" customHeight="1">
      <c r="A113" s="16">
        <v>140000.0</v>
      </c>
      <c r="B113" s="34">
        <v>0.32</v>
      </c>
      <c r="C113" s="16">
        <f t="shared" si="75"/>
        <v>44800</v>
      </c>
      <c r="D113" s="45">
        <f t="shared" si="76"/>
        <v>9200</v>
      </c>
      <c r="E113" s="37">
        <f t="shared" si="77"/>
        <v>0.06571428571</v>
      </c>
      <c r="F113" s="16">
        <f t="shared" si="78"/>
        <v>3600</v>
      </c>
      <c r="G113" s="46">
        <f t="shared" si="79"/>
        <v>-5600</v>
      </c>
      <c r="H113" s="39">
        <f t="shared" si="70"/>
        <v>84000</v>
      </c>
      <c r="I113" s="39">
        <f t="shared" ref="I113:I114" si="84">(H113-60000)*20%</f>
        <v>4800</v>
      </c>
      <c r="J113" s="47">
        <f t="shared" si="80"/>
        <v>8400</v>
      </c>
      <c r="K113" s="48">
        <f t="shared" si="81"/>
        <v>0.06</v>
      </c>
      <c r="L113" s="49">
        <f t="shared" si="82"/>
        <v>-800</v>
      </c>
      <c r="M113" s="50">
        <f t="shared" si="83"/>
        <v>-0.08695652174</v>
      </c>
      <c r="N113" s="4"/>
    </row>
    <row r="114" ht="14.25" customHeight="1">
      <c r="A114" s="16">
        <v>150000.0</v>
      </c>
      <c r="B114" s="34">
        <v>0.32</v>
      </c>
      <c r="C114" s="16">
        <f t="shared" si="75"/>
        <v>48000</v>
      </c>
      <c r="D114" s="45">
        <f t="shared" si="76"/>
        <v>10000</v>
      </c>
      <c r="E114" s="37">
        <f t="shared" si="77"/>
        <v>0.06666666667</v>
      </c>
      <c r="F114" s="16">
        <f t="shared" si="78"/>
        <v>4000</v>
      </c>
      <c r="G114" s="46">
        <f t="shared" si="79"/>
        <v>-6000</v>
      </c>
      <c r="H114" s="39">
        <f t="shared" si="70"/>
        <v>90000</v>
      </c>
      <c r="I114" s="39">
        <f t="shared" si="84"/>
        <v>6000</v>
      </c>
      <c r="J114" s="47">
        <f t="shared" si="80"/>
        <v>10000</v>
      </c>
      <c r="K114" s="48">
        <f t="shared" si="81"/>
        <v>0.06666666667</v>
      </c>
      <c r="L114" s="49">
        <f t="shared" si="82"/>
        <v>0</v>
      </c>
      <c r="M114" s="50">
        <f t="shared" si="83"/>
        <v>0</v>
      </c>
      <c r="N114" s="4"/>
    </row>
    <row r="115" ht="14.25" customHeight="1">
      <c r="A115" s="18"/>
      <c r="B115" s="11"/>
      <c r="C115" s="18"/>
      <c r="D115" s="59"/>
      <c r="E115" s="21"/>
      <c r="F115" s="18"/>
      <c r="G115" s="60"/>
      <c r="H115" s="61"/>
      <c r="I115" s="61"/>
      <c r="J115" s="62"/>
      <c r="K115" s="63"/>
      <c r="L115" s="66"/>
      <c r="M115" s="67"/>
      <c r="N115" s="4"/>
    </row>
    <row r="116" ht="14.25" customHeight="1">
      <c r="A116" s="23" t="s">
        <v>27</v>
      </c>
      <c r="B116" s="24"/>
      <c r="C116" s="13"/>
      <c r="D116" s="13" t="s">
        <v>28</v>
      </c>
      <c r="E116" s="25"/>
      <c r="F116" s="13" t="s">
        <v>29</v>
      </c>
      <c r="G116" s="26"/>
      <c r="H116" s="27" t="s">
        <v>48</v>
      </c>
      <c r="I116" s="39" t="s">
        <v>46</v>
      </c>
      <c r="J116" s="47" t="s">
        <v>32</v>
      </c>
      <c r="K116" s="30"/>
      <c r="L116" s="31" t="s">
        <v>33</v>
      </c>
      <c r="M116" s="32"/>
      <c r="N116" s="4"/>
    </row>
    <row r="117" ht="14.25" customHeight="1">
      <c r="A117" s="16" t="s">
        <v>34</v>
      </c>
      <c r="B117" s="34" t="s">
        <v>35</v>
      </c>
      <c r="C117" s="35" t="s">
        <v>36</v>
      </c>
      <c r="D117" s="36" t="s">
        <v>37</v>
      </c>
      <c r="E117" s="37" t="s">
        <v>38</v>
      </c>
      <c r="F117" s="35" t="s">
        <v>39</v>
      </c>
      <c r="G117" s="38" t="s">
        <v>40</v>
      </c>
      <c r="H117" s="39" t="s">
        <v>49</v>
      </c>
      <c r="I117" s="39" t="s">
        <v>42</v>
      </c>
      <c r="J117" s="47" t="s">
        <v>43</v>
      </c>
      <c r="K117" s="42" t="s">
        <v>38</v>
      </c>
      <c r="L117" s="43"/>
      <c r="M117" s="44"/>
      <c r="N117" s="4"/>
    </row>
    <row r="118" ht="14.25" customHeight="1">
      <c r="A118" s="16">
        <v>10000.0</v>
      </c>
      <c r="B118" s="34">
        <v>0.32</v>
      </c>
      <c r="C118" s="16">
        <f t="shared" ref="C118:C123" si="85">A118*B118</f>
        <v>3200</v>
      </c>
      <c r="D118" s="45">
        <f t="shared" ref="D118:D123" si="86">C118*15%</f>
        <v>480</v>
      </c>
      <c r="E118" s="37">
        <f t="shared" ref="E118:E123" si="87">D118/A118</f>
        <v>0.048</v>
      </c>
      <c r="F118" s="16">
        <f t="shared" ref="F118:F123" si="88">C118*2.5%</f>
        <v>80</v>
      </c>
      <c r="G118" s="46">
        <f t="shared" ref="G118:G123" si="89">F118-D118</f>
        <v>-400</v>
      </c>
      <c r="H118" s="39">
        <f t="shared" ref="H118:H135" si="90">A118*0.6</f>
        <v>6000</v>
      </c>
      <c r="I118" s="39">
        <v>0.0</v>
      </c>
      <c r="J118" s="47">
        <f t="shared" ref="J118:J123" si="91">I118+F118</f>
        <v>80</v>
      </c>
      <c r="K118" s="48">
        <f t="shared" ref="K118:K123" si="92">J118/A118</f>
        <v>0.008</v>
      </c>
      <c r="L118" s="49">
        <f t="shared" ref="L118:L123" si="93">J118-D118</f>
        <v>-400</v>
      </c>
      <c r="M118" s="50">
        <f t="shared" ref="M118:M123" si="94">L118/D118</f>
        <v>-0.8333333333</v>
      </c>
      <c r="N118" s="4"/>
    </row>
    <row r="119" ht="14.25" customHeight="1">
      <c r="A119" s="16">
        <v>20000.0</v>
      </c>
      <c r="B119" s="34">
        <v>0.32</v>
      </c>
      <c r="C119" s="16">
        <f t="shared" si="85"/>
        <v>6400</v>
      </c>
      <c r="D119" s="45">
        <f t="shared" si="86"/>
        <v>960</v>
      </c>
      <c r="E119" s="37">
        <f t="shared" si="87"/>
        <v>0.048</v>
      </c>
      <c r="F119" s="16">
        <f t="shared" si="88"/>
        <v>160</v>
      </c>
      <c r="G119" s="46">
        <f t="shared" si="89"/>
        <v>-800</v>
      </c>
      <c r="H119" s="39">
        <f t="shared" si="90"/>
        <v>12000</v>
      </c>
      <c r="I119" s="39">
        <v>0.0</v>
      </c>
      <c r="J119" s="47">
        <f t="shared" si="91"/>
        <v>160</v>
      </c>
      <c r="K119" s="48">
        <f t="shared" si="92"/>
        <v>0.008</v>
      </c>
      <c r="L119" s="49">
        <f t="shared" si="93"/>
        <v>-800</v>
      </c>
      <c r="M119" s="50">
        <f t="shared" si="94"/>
        <v>-0.8333333333</v>
      </c>
      <c r="N119" s="4"/>
    </row>
    <row r="120" ht="14.25" customHeight="1">
      <c r="A120" s="16">
        <v>30000.0</v>
      </c>
      <c r="B120" s="34">
        <v>0.32</v>
      </c>
      <c r="C120" s="16">
        <f t="shared" si="85"/>
        <v>9600</v>
      </c>
      <c r="D120" s="45">
        <f t="shared" si="86"/>
        <v>1440</v>
      </c>
      <c r="E120" s="37">
        <f t="shared" si="87"/>
        <v>0.048</v>
      </c>
      <c r="F120" s="16">
        <f t="shared" si="88"/>
        <v>240</v>
      </c>
      <c r="G120" s="46">
        <f t="shared" si="89"/>
        <v>-1200</v>
      </c>
      <c r="H120" s="39">
        <f t="shared" si="90"/>
        <v>18000</v>
      </c>
      <c r="I120" s="39">
        <v>0.0</v>
      </c>
      <c r="J120" s="47">
        <f t="shared" si="91"/>
        <v>240</v>
      </c>
      <c r="K120" s="48">
        <f t="shared" si="92"/>
        <v>0.008</v>
      </c>
      <c r="L120" s="49">
        <f t="shared" si="93"/>
        <v>-1200</v>
      </c>
      <c r="M120" s="50">
        <f t="shared" si="94"/>
        <v>-0.8333333333</v>
      </c>
      <c r="N120" s="4"/>
    </row>
    <row r="121" ht="14.25" customHeight="1">
      <c r="A121" s="16">
        <v>40000.0</v>
      </c>
      <c r="B121" s="34">
        <v>0.32</v>
      </c>
      <c r="C121" s="16">
        <f t="shared" si="85"/>
        <v>12800</v>
      </c>
      <c r="D121" s="45">
        <f t="shared" si="86"/>
        <v>1920</v>
      </c>
      <c r="E121" s="37">
        <f t="shared" si="87"/>
        <v>0.048</v>
      </c>
      <c r="F121" s="16">
        <f t="shared" si="88"/>
        <v>320</v>
      </c>
      <c r="G121" s="46">
        <f t="shared" si="89"/>
        <v>-1600</v>
      </c>
      <c r="H121" s="39">
        <f t="shared" si="90"/>
        <v>24000</v>
      </c>
      <c r="I121" s="39">
        <v>0.0</v>
      </c>
      <c r="J121" s="47">
        <f t="shared" si="91"/>
        <v>320</v>
      </c>
      <c r="K121" s="48">
        <f t="shared" si="92"/>
        <v>0.008</v>
      </c>
      <c r="L121" s="49">
        <f t="shared" si="93"/>
        <v>-1600</v>
      </c>
      <c r="M121" s="50">
        <f t="shared" si="94"/>
        <v>-0.8333333333</v>
      </c>
      <c r="N121" s="4"/>
    </row>
    <row r="122" ht="14.25" customHeight="1">
      <c r="A122" s="16">
        <v>50000.0</v>
      </c>
      <c r="B122" s="34">
        <v>0.32</v>
      </c>
      <c r="C122" s="16">
        <f t="shared" si="85"/>
        <v>16000</v>
      </c>
      <c r="D122" s="45">
        <f t="shared" si="86"/>
        <v>2400</v>
      </c>
      <c r="E122" s="37">
        <f t="shared" si="87"/>
        <v>0.048</v>
      </c>
      <c r="F122" s="16">
        <f t="shared" si="88"/>
        <v>400</v>
      </c>
      <c r="G122" s="46">
        <f t="shared" si="89"/>
        <v>-2000</v>
      </c>
      <c r="H122" s="39">
        <f t="shared" si="90"/>
        <v>30000</v>
      </c>
      <c r="I122" s="39">
        <v>0.0</v>
      </c>
      <c r="J122" s="47">
        <f t="shared" si="91"/>
        <v>400</v>
      </c>
      <c r="K122" s="48">
        <f t="shared" si="92"/>
        <v>0.008</v>
      </c>
      <c r="L122" s="49">
        <f t="shared" si="93"/>
        <v>-2000</v>
      </c>
      <c r="M122" s="50">
        <f t="shared" si="94"/>
        <v>-0.8333333333</v>
      </c>
      <c r="N122" s="4"/>
    </row>
    <row r="123" ht="14.25" customHeight="1">
      <c r="A123" s="16">
        <v>60000.0</v>
      </c>
      <c r="B123" s="34">
        <v>0.32</v>
      </c>
      <c r="C123" s="16">
        <f t="shared" si="85"/>
        <v>19200</v>
      </c>
      <c r="D123" s="45">
        <f t="shared" si="86"/>
        <v>2880</v>
      </c>
      <c r="E123" s="37">
        <f t="shared" si="87"/>
        <v>0.048</v>
      </c>
      <c r="F123" s="16">
        <f t="shared" si="88"/>
        <v>480</v>
      </c>
      <c r="G123" s="46">
        <f t="shared" si="89"/>
        <v>-2400</v>
      </c>
      <c r="H123" s="39">
        <f t="shared" si="90"/>
        <v>36000</v>
      </c>
      <c r="I123" s="39">
        <v>0.0</v>
      </c>
      <c r="J123" s="47">
        <f t="shared" si="91"/>
        <v>480</v>
      </c>
      <c r="K123" s="48">
        <f t="shared" si="92"/>
        <v>0.008</v>
      </c>
      <c r="L123" s="49">
        <f t="shared" si="93"/>
        <v>-2400</v>
      </c>
      <c r="M123" s="50">
        <f t="shared" si="94"/>
        <v>-0.8333333333</v>
      </c>
      <c r="N123" s="4"/>
    </row>
    <row r="124" ht="14.25" customHeight="1">
      <c r="A124" s="16"/>
      <c r="B124" s="34"/>
      <c r="C124" s="16"/>
      <c r="D124" s="45" t="s">
        <v>44</v>
      </c>
      <c r="E124" s="37"/>
      <c r="F124" s="16" t="s">
        <v>44</v>
      </c>
      <c r="G124" s="46"/>
      <c r="H124" s="39">
        <f t="shared" si="90"/>
        <v>0</v>
      </c>
      <c r="I124" s="39"/>
      <c r="J124" s="47"/>
      <c r="K124" s="48"/>
      <c r="L124" s="49"/>
      <c r="M124" s="50"/>
      <c r="N124" s="4"/>
    </row>
    <row r="125" ht="14.25" customHeight="1">
      <c r="A125" s="51">
        <v>66000.0</v>
      </c>
      <c r="B125" s="52">
        <v>0.32</v>
      </c>
      <c r="C125" s="51">
        <f t="shared" ref="C125:C135" si="95">A125*B125</f>
        <v>21120</v>
      </c>
      <c r="D125" s="51">
        <f t="shared" ref="D125:D135" si="96">(20000*15%)+(C125-20000)*25%</f>
        <v>3280</v>
      </c>
      <c r="E125" s="53">
        <f t="shared" ref="E125:E135" si="97">D125/A125</f>
        <v>0.0496969697</v>
      </c>
      <c r="F125" s="51">
        <f t="shared" ref="F125:F135" si="98">(20000*2.5%)+(C125-20000)*12.5%</f>
        <v>640</v>
      </c>
      <c r="G125" s="46">
        <f t="shared" ref="G125:G135" si="99">F125-D125</f>
        <v>-2640</v>
      </c>
      <c r="H125" s="54">
        <f t="shared" si="90"/>
        <v>39600</v>
      </c>
      <c r="I125" s="54">
        <v>0.0</v>
      </c>
      <c r="J125" s="54">
        <f t="shared" ref="J125:J135" si="100">I125+F125</f>
        <v>640</v>
      </c>
      <c r="K125" s="55">
        <f t="shared" ref="K125:K135" si="101">J125/A125</f>
        <v>0.009696969697</v>
      </c>
      <c r="L125" s="56">
        <f t="shared" ref="L125:L135" si="102">J125-D125</f>
        <v>-2640</v>
      </c>
      <c r="M125" s="57">
        <f t="shared" ref="M125:M130" si="103">L125/D125</f>
        <v>-0.8048780488</v>
      </c>
      <c r="N125" s="58" t="s">
        <v>45</v>
      </c>
    </row>
    <row r="126" ht="14.25" customHeight="1">
      <c r="A126" s="16">
        <v>70000.0</v>
      </c>
      <c r="B126" s="34">
        <v>0.32</v>
      </c>
      <c r="C126" s="16">
        <f t="shared" si="95"/>
        <v>22400</v>
      </c>
      <c r="D126" s="45">
        <f t="shared" si="96"/>
        <v>3600</v>
      </c>
      <c r="E126" s="37">
        <f t="shared" si="97"/>
        <v>0.05142857143</v>
      </c>
      <c r="F126" s="16">
        <f t="shared" si="98"/>
        <v>800</v>
      </c>
      <c r="G126" s="46">
        <f t="shared" si="99"/>
        <v>-2800</v>
      </c>
      <c r="H126" s="39">
        <f t="shared" si="90"/>
        <v>42000</v>
      </c>
      <c r="I126" s="39">
        <v>0.0</v>
      </c>
      <c r="J126" s="47">
        <f t="shared" si="100"/>
        <v>800</v>
      </c>
      <c r="K126" s="48">
        <f t="shared" si="101"/>
        <v>0.01142857143</v>
      </c>
      <c r="L126" s="49">
        <f t="shared" si="102"/>
        <v>-2800</v>
      </c>
      <c r="M126" s="50">
        <f t="shared" si="103"/>
        <v>-0.7777777778</v>
      </c>
      <c r="N126" s="4"/>
    </row>
    <row r="127" ht="14.25" customHeight="1">
      <c r="A127" s="16">
        <v>80000.0</v>
      </c>
      <c r="B127" s="34">
        <v>0.32</v>
      </c>
      <c r="C127" s="16">
        <f t="shared" si="95"/>
        <v>25600</v>
      </c>
      <c r="D127" s="45">
        <f t="shared" si="96"/>
        <v>4400</v>
      </c>
      <c r="E127" s="37">
        <f t="shared" si="97"/>
        <v>0.055</v>
      </c>
      <c r="F127" s="16">
        <f t="shared" si="98"/>
        <v>1200</v>
      </c>
      <c r="G127" s="46">
        <f t="shared" si="99"/>
        <v>-3200</v>
      </c>
      <c r="H127" s="39">
        <f t="shared" si="90"/>
        <v>48000</v>
      </c>
      <c r="I127" s="39">
        <v>0.0</v>
      </c>
      <c r="J127" s="47">
        <f t="shared" si="100"/>
        <v>1200</v>
      </c>
      <c r="K127" s="48">
        <f t="shared" si="101"/>
        <v>0.015</v>
      </c>
      <c r="L127" s="49">
        <f t="shared" si="102"/>
        <v>-3200</v>
      </c>
      <c r="M127" s="50">
        <f t="shared" si="103"/>
        <v>-0.7272727273</v>
      </c>
      <c r="N127" s="4"/>
    </row>
    <row r="128" ht="14.25" customHeight="1">
      <c r="A128" s="16">
        <v>88000.0</v>
      </c>
      <c r="B128" s="34">
        <v>0.32</v>
      </c>
      <c r="C128" s="16">
        <f t="shared" si="95"/>
        <v>28160</v>
      </c>
      <c r="D128" s="16">
        <f t="shared" si="96"/>
        <v>5040</v>
      </c>
      <c r="E128" s="37">
        <f t="shared" si="97"/>
        <v>0.05727272727</v>
      </c>
      <c r="F128" s="16">
        <f t="shared" si="98"/>
        <v>1520</v>
      </c>
      <c r="G128" s="89">
        <f t="shared" si="99"/>
        <v>-3520</v>
      </c>
      <c r="H128" s="39">
        <f t="shared" si="90"/>
        <v>52800</v>
      </c>
      <c r="I128" s="39">
        <v>0.0</v>
      </c>
      <c r="J128" s="39">
        <f t="shared" si="100"/>
        <v>1520</v>
      </c>
      <c r="K128" s="90">
        <f t="shared" si="101"/>
        <v>0.01727272727</v>
      </c>
      <c r="L128" s="91">
        <f t="shared" si="102"/>
        <v>-3520</v>
      </c>
      <c r="M128" s="92">
        <f t="shared" si="103"/>
        <v>-0.6984126984</v>
      </c>
      <c r="N128" s="4"/>
    </row>
    <row r="129" ht="14.25" customHeight="1">
      <c r="A129" s="16">
        <v>90000.0</v>
      </c>
      <c r="B129" s="34">
        <v>0.32</v>
      </c>
      <c r="C129" s="16">
        <f t="shared" si="95"/>
        <v>28800</v>
      </c>
      <c r="D129" s="45">
        <f t="shared" si="96"/>
        <v>5200</v>
      </c>
      <c r="E129" s="37">
        <f t="shared" si="97"/>
        <v>0.05777777778</v>
      </c>
      <c r="F129" s="16">
        <f t="shared" si="98"/>
        <v>1600</v>
      </c>
      <c r="G129" s="46">
        <f t="shared" si="99"/>
        <v>-3600</v>
      </c>
      <c r="H129" s="39">
        <f t="shared" si="90"/>
        <v>54000</v>
      </c>
      <c r="I129" s="39">
        <f t="shared" ref="I129:I135" si="104">(H129-40000)*20%</f>
        <v>2800</v>
      </c>
      <c r="J129" s="47">
        <f t="shared" si="100"/>
        <v>4400</v>
      </c>
      <c r="K129" s="48">
        <f t="shared" si="101"/>
        <v>0.04888888889</v>
      </c>
      <c r="L129" s="49">
        <f t="shared" si="102"/>
        <v>-800</v>
      </c>
      <c r="M129" s="50">
        <f t="shared" si="103"/>
        <v>-0.1538461538</v>
      </c>
      <c r="N129" s="4"/>
    </row>
    <row r="130" ht="14.25" customHeight="1">
      <c r="A130" s="16">
        <v>100000.0</v>
      </c>
      <c r="B130" s="34">
        <v>0.32</v>
      </c>
      <c r="C130" s="16">
        <f t="shared" si="95"/>
        <v>32000</v>
      </c>
      <c r="D130" s="45">
        <f t="shared" si="96"/>
        <v>6000</v>
      </c>
      <c r="E130" s="37">
        <f t="shared" si="97"/>
        <v>0.06</v>
      </c>
      <c r="F130" s="16">
        <f t="shared" si="98"/>
        <v>2000</v>
      </c>
      <c r="G130" s="46">
        <f t="shared" si="99"/>
        <v>-4000</v>
      </c>
      <c r="H130" s="39">
        <f t="shared" si="90"/>
        <v>60000</v>
      </c>
      <c r="I130" s="39">
        <f t="shared" si="104"/>
        <v>4000</v>
      </c>
      <c r="J130" s="47">
        <f t="shared" si="100"/>
        <v>6000</v>
      </c>
      <c r="K130" s="48">
        <f t="shared" si="101"/>
        <v>0.06</v>
      </c>
      <c r="L130" s="49">
        <f t="shared" si="102"/>
        <v>0</v>
      </c>
      <c r="M130" s="50">
        <f t="shared" si="103"/>
        <v>0</v>
      </c>
      <c r="N130" s="4"/>
    </row>
    <row r="131" ht="14.25" customHeight="1">
      <c r="A131" s="16">
        <v>110000.0</v>
      </c>
      <c r="B131" s="34">
        <v>0.32</v>
      </c>
      <c r="C131" s="16">
        <f t="shared" si="95"/>
        <v>35200</v>
      </c>
      <c r="D131" s="45">
        <f t="shared" si="96"/>
        <v>6800</v>
      </c>
      <c r="E131" s="37">
        <f t="shared" si="97"/>
        <v>0.06181818182</v>
      </c>
      <c r="F131" s="16">
        <f t="shared" si="98"/>
        <v>2400</v>
      </c>
      <c r="G131" s="46">
        <f t="shared" si="99"/>
        <v>-4400</v>
      </c>
      <c r="H131" s="39">
        <f t="shared" si="90"/>
        <v>66000</v>
      </c>
      <c r="I131" s="39">
        <f t="shared" si="104"/>
        <v>5200</v>
      </c>
      <c r="J131" s="47">
        <f t="shared" si="100"/>
        <v>7600</v>
      </c>
      <c r="K131" s="48">
        <f t="shared" si="101"/>
        <v>0.06909090909</v>
      </c>
      <c r="L131" s="70">
        <f t="shared" si="102"/>
        <v>800</v>
      </c>
      <c r="M131" s="71"/>
      <c r="N131" s="4"/>
    </row>
    <row r="132" ht="14.25" customHeight="1">
      <c r="A132" s="16">
        <v>120000.0</v>
      </c>
      <c r="B132" s="34">
        <v>0.32</v>
      </c>
      <c r="C132" s="16">
        <f t="shared" si="95"/>
        <v>38400</v>
      </c>
      <c r="D132" s="45">
        <f t="shared" si="96"/>
        <v>7600</v>
      </c>
      <c r="E132" s="37">
        <f t="shared" si="97"/>
        <v>0.06333333333</v>
      </c>
      <c r="F132" s="16">
        <f t="shared" si="98"/>
        <v>2800</v>
      </c>
      <c r="G132" s="46">
        <f t="shared" si="99"/>
        <v>-4800</v>
      </c>
      <c r="H132" s="39">
        <f t="shared" si="90"/>
        <v>72000</v>
      </c>
      <c r="I132" s="39">
        <f t="shared" si="104"/>
        <v>6400</v>
      </c>
      <c r="J132" s="47">
        <f t="shared" si="100"/>
        <v>9200</v>
      </c>
      <c r="K132" s="48">
        <f t="shared" si="101"/>
        <v>0.07666666667</v>
      </c>
      <c r="L132" s="70">
        <f t="shared" si="102"/>
        <v>1600</v>
      </c>
      <c r="M132" s="71"/>
      <c r="N132" s="4"/>
    </row>
    <row r="133" ht="14.25" customHeight="1">
      <c r="A133" s="16">
        <v>130000.0</v>
      </c>
      <c r="B133" s="34">
        <v>0.32</v>
      </c>
      <c r="C133" s="16">
        <f t="shared" si="95"/>
        <v>41600</v>
      </c>
      <c r="D133" s="45">
        <f t="shared" si="96"/>
        <v>8400</v>
      </c>
      <c r="E133" s="37">
        <f t="shared" si="97"/>
        <v>0.06461538462</v>
      </c>
      <c r="F133" s="16">
        <f t="shared" si="98"/>
        <v>3200</v>
      </c>
      <c r="G133" s="46">
        <f t="shared" si="99"/>
        <v>-5200</v>
      </c>
      <c r="H133" s="39">
        <f t="shared" si="90"/>
        <v>78000</v>
      </c>
      <c r="I133" s="39">
        <f t="shared" si="104"/>
        <v>7600</v>
      </c>
      <c r="J133" s="47">
        <f t="shared" si="100"/>
        <v>10800</v>
      </c>
      <c r="K133" s="48">
        <f t="shared" si="101"/>
        <v>0.08307692308</v>
      </c>
      <c r="L133" s="70">
        <f t="shared" si="102"/>
        <v>2400</v>
      </c>
      <c r="M133" s="71"/>
      <c r="N133" s="4"/>
    </row>
    <row r="134" ht="14.25" customHeight="1">
      <c r="A134" s="16">
        <v>140000.0</v>
      </c>
      <c r="B134" s="34">
        <v>0.32</v>
      </c>
      <c r="C134" s="16">
        <f t="shared" si="95"/>
        <v>44800</v>
      </c>
      <c r="D134" s="45">
        <f t="shared" si="96"/>
        <v>9200</v>
      </c>
      <c r="E134" s="37">
        <f t="shared" si="97"/>
        <v>0.06571428571</v>
      </c>
      <c r="F134" s="16">
        <f t="shared" si="98"/>
        <v>3600</v>
      </c>
      <c r="G134" s="46">
        <f t="shared" si="99"/>
        <v>-5600</v>
      </c>
      <c r="H134" s="39">
        <f t="shared" si="90"/>
        <v>84000</v>
      </c>
      <c r="I134" s="39">
        <f t="shared" si="104"/>
        <v>8800</v>
      </c>
      <c r="J134" s="47">
        <f t="shared" si="100"/>
        <v>12400</v>
      </c>
      <c r="K134" s="48">
        <f t="shared" si="101"/>
        <v>0.08857142857</v>
      </c>
      <c r="L134" s="70">
        <f t="shared" si="102"/>
        <v>3200</v>
      </c>
      <c r="M134" s="71"/>
      <c r="N134" s="4"/>
    </row>
    <row r="135" ht="14.25" customHeight="1">
      <c r="A135" s="16">
        <v>150000.0</v>
      </c>
      <c r="B135" s="34">
        <v>0.32</v>
      </c>
      <c r="C135" s="16">
        <f t="shared" si="95"/>
        <v>48000</v>
      </c>
      <c r="D135" s="45">
        <f t="shared" si="96"/>
        <v>10000</v>
      </c>
      <c r="E135" s="37">
        <f t="shared" si="97"/>
        <v>0.06666666667</v>
      </c>
      <c r="F135" s="16">
        <f t="shared" si="98"/>
        <v>4000</v>
      </c>
      <c r="G135" s="46">
        <f t="shared" si="99"/>
        <v>-6000</v>
      </c>
      <c r="H135" s="39">
        <f t="shared" si="90"/>
        <v>90000</v>
      </c>
      <c r="I135" s="39">
        <f t="shared" si="104"/>
        <v>10000</v>
      </c>
      <c r="J135" s="47">
        <f t="shared" si="100"/>
        <v>14000</v>
      </c>
      <c r="K135" s="48">
        <f t="shared" si="101"/>
        <v>0.09333333333</v>
      </c>
      <c r="L135" s="70">
        <f t="shared" si="102"/>
        <v>4000</v>
      </c>
      <c r="M135" s="71"/>
      <c r="N135" s="4"/>
    </row>
    <row r="136" ht="14.25" customHeight="1">
      <c r="A136" s="18"/>
      <c r="B136" s="11"/>
      <c r="E136" s="21"/>
      <c r="G136" s="68"/>
      <c r="H136" s="69"/>
      <c r="I136" s="69"/>
      <c r="J136" s="69"/>
      <c r="K136" s="69"/>
      <c r="L136" s="69"/>
      <c r="M136" s="69"/>
      <c r="N136" s="4"/>
    </row>
    <row r="137" ht="14.25" customHeight="1">
      <c r="A137" s="23" t="s">
        <v>27</v>
      </c>
      <c r="B137" s="24"/>
      <c r="C137" s="13"/>
      <c r="D137" s="13" t="s">
        <v>28</v>
      </c>
      <c r="E137" s="25"/>
      <c r="F137" s="13" t="s">
        <v>29</v>
      </c>
      <c r="G137" s="26"/>
      <c r="H137" s="27" t="s">
        <v>48</v>
      </c>
      <c r="I137" s="28" t="s">
        <v>47</v>
      </c>
      <c r="J137" s="29" t="s">
        <v>32</v>
      </c>
      <c r="K137" s="30"/>
      <c r="L137" s="31" t="s">
        <v>33</v>
      </c>
      <c r="M137" s="32"/>
      <c r="N137" s="4"/>
    </row>
    <row r="138" ht="14.25" customHeight="1">
      <c r="A138" s="16" t="s">
        <v>34</v>
      </c>
      <c r="B138" s="34" t="s">
        <v>35</v>
      </c>
      <c r="C138" s="35" t="s">
        <v>36</v>
      </c>
      <c r="D138" s="36" t="s">
        <v>37</v>
      </c>
      <c r="E138" s="37" t="s">
        <v>38</v>
      </c>
      <c r="F138" s="35" t="s">
        <v>39</v>
      </c>
      <c r="G138" s="38" t="s">
        <v>40</v>
      </c>
      <c r="H138" s="39" t="s">
        <v>49</v>
      </c>
      <c r="I138" s="40" t="s">
        <v>42</v>
      </c>
      <c r="J138" s="41" t="s">
        <v>43</v>
      </c>
      <c r="K138" s="42" t="s">
        <v>38</v>
      </c>
      <c r="L138" s="43"/>
      <c r="M138" s="44"/>
      <c r="N138" s="4"/>
    </row>
    <row r="139" ht="14.25" customHeight="1">
      <c r="A139" s="16">
        <v>10000.0</v>
      </c>
      <c r="B139" s="34">
        <v>0.32</v>
      </c>
      <c r="C139" s="16">
        <f t="shared" ref="C139:C146" si="105">A139*B139</f>
        <v>3200</v>
      </c>
      <c r="D139" s="45">
        <f t="shared" ref="D139:D146" si="106">C139*15%</f>
        <v>480</v>
      </c>
      <c r="E139" s="37">
        <f t="shared" ref="E139:E146" si="107">D139/A139</f>
        <v>0.048</v>
      </c>
      <c r="F139" s="16">
        <f t="shared" ref="F139:F146" si="108">C139*2.5%</f>
        <v>80</v>
      </c>
      <c r="G139" s="46">
        <f t="shared" ref="G139:G146" si="109">F139-D139</f>
        <v>-400</v>
      </c>
      <c r="H139" s="39">
        <f t="shared" ref="H139:H156" si="110">A139*0.6</f>
        <v>6000</v>
      </c>
      <c r="I139" s="39">
        <v>0.0</v>
      </c>
      <c r="J139" s="47">
        <f t="shared" ref="J139:J146" si="111">I139+F139</f>
        <v>80</v>
      </c>
      <c r="K139" s="48">
        <f t="shared" ref="K139:K146" si="112">J139/A139</f>
        <v>0.008</v>
      </c>
      <c r="L139" s="49">
        <f t="shared" ref="L139:L146" si="113">J139-D139</f>
        <v>-400</v>
      </c>
      <c r="M139" s="50">
        <f t="shared" ref="M139:M145" si="114">L139/D139</f>
        <v>-0.8333333333</v>
      </c>
      <c r="N139" s="4"/>
    </row>
    <row r="140" ht="14.25" customHeight="1">
      <c r="A140" s="16">
        <v>20000.0</v>
      </c>
      <c r="B140" s="34">
        <v>0.32</v>
      </c>
      <c r="C140" s="16">
        <f t="shared" si="105"/>
        <v>6400</v>
      </c>
      <c r="D140" s="45">
        <f t="shared" si="106"/>
        <v>960</v>
      </c>
      <c r="E140" s="37">
        <f t="shared" si="107"/>
        <v>0.048</v>
      </c>
      <c r="F140" s="16">
        <f t="shared" si="108"/>
        <v>160</v>
      </c>
      <c r="G140" s="46">
        <f t="shared" si="109"/>
        <v>-800</v>
      </c>
      <c r="H140" s="39">
        <f t="shared" si="110"/>
        <v>12000</v>
      </c>
      <c r="I140" s="39">
        <v>0.0</v>
      </c>
      <c r="J140" s="47">
        <f t="shared" si="111"/>
        <v>160</v>
      </c>
      <c r="K140" s="48">
        <f t="shared" si="112"/>
        <v>0.008</v>
      </c>
      <c r="L140" s="49">
        <f t="shared" si="113"/>
        <v>-800</v>
      </c>
      <c r="M140" s="50">
        <f t="shared" si="114"/>
        <v>-0.8333333333</v>
      </c>
      <c r="N140" s="4"/>
    </row>
    <row r="141" ht="14.25" customHeight="1">
      <c r="A141" s="16">
        <v>30000.0</v>
      </c>
      <c r="B141" s="34">
        <v>0.32</v>
      </c>
      <c r="C141" s="16">
        <f t="shared" si="105"/>
        <v>9600</v>
      </c>
      <c r="D141" s="45">
        <f t="shared" si="106"/>
        <v>1440</v>
      </c>
      <c r="E141" s="37">
        <f t="shared" si="107"/>
        <v>0.048</v>
      </c>
      <c r="F141" s="16">
        <f t="shared" si="108"/>
        <v>240</v>
      </c>
      <c r="G141" s="46">
        <f t="shared" si="109"/>
        <v>-1200</v>
      </c>
      <c r="H141" s="39">
        <f t="shared" si="110"/>
        <v>18000</v>
      </c>
      <c r="I141" s="39">
        <v>0.0</v>
      </c>
      <c r="J141" s="47">
        <f t="shared" si="111"/>
        <v>240</v>
      </c>
      <c r="K141" s="48">
        <f t="shared" si="112"/>
        <v>0.008</v>
      </c>
      <c r="L141" s="49">
        <f t="shared" si="113"/>
        <v>-1200</v>
      </c>
      <c r="M141" s="50">
        <f t="shared" si="114"/>
        <v>-0.8333333333</v>
      </c>
      <c r="N141" s="4"/>
    </row>
    <row r="142" ht="14.25" customHeight="1">
      <c r="A142" s="51">
        <v>33000.0</v>
      </c>
      <c r="B142" s="52">
        <v>0.32</v>
      </c>
      <c r="C142" s="51">
        <f t="shared" si="105"/>
        <v>10560</v>
      </c>
      <c r="D142" s="51">
        <f t="shared" si="106"/>
        <v>1584</v>
      </c>
      <c r="E142" s="53">
        <f t="shared" si="107"/>
        <v>0.048</v>
      </c>
      <c r="F142" s="51">
        <f t="shared" si="108"/>
        <v>264</v>
      </c>
      <c r="G142" s="46">
        <f t="shared" si="109"/>
        <v>-1320</v>
      </c>
      <c r="H142" s="54">
        <f t="shared" si="110"/>
        <v>19800</v>
      </c>
      <c r="I142" s="54">
        <v>0.0</v>
      </c>
      <c r="J142" s="54">
        <f t="shared" si="111"/>
        <v>264</v>
      </c>
      <c r="K142" s="55">
        <f t="shared" si="112"/>
        <v>0.008</v>
      </c>
      <c r="L142" s="56">
        <f t="shared" si="113"/>
        <v>-1320</v>
      </c>
      <c r="M142" s="57">
        <f t="shared" si="114"/>
        <v>-0.8333333333</v>
      </c>
      <c r="N142" s="58" t="s">
        <v>45</v>
      </c>
    </row>
    <row r="143" ht="14.25" customHeight="1">
      <c r="A143" s="16">
        <v>40000.0</v>
      </c>
      <c r="B143" s="34">
        <v>0.32</v>
      </c>
      <c r="C143" s="16">
        <f t="shared" si="105"/>
        <v>12800</v>
      </c>
      <c r="D143" s="45">
        <f t="shared" si="106"/>
        <v>1920</v>
      </c>
      <c r="E143" s="37">
        <f t="shared" si="107"/>
        <v>0.048</v>
      </c>
      <c r="F143" s="16">
        <f t="shared" si="108"/>
        <v>320</v>
      </c>
      <c r="G143" s="46">
        <f t="shared" si="109"/>
        <v>-1600</v>
      </c>
      <c r="H143" s="39">
        <f t="shared" si="110"/>
        <v>24000</v>
      </c>
      <c r="I143" s="39">
        <v>0.0</v>
      </c>
      <c r="J143" s="47">
        <f t="shared" si="111"/>
        <v>320</v>
      </c>
      <c r="K143" s="48">
        <f t="shared" si="112"/>
        <v>0.008</v>
      </c>
      <c r="L143" s="49">
        <f t="shared" si="113"/>
        <v>-1600</v>
      </c>
      <c r="M143" s="50">
        <f t="shared" si="114"/>
        <v>-0.8333333333</v>
      </c>
      <c r="N143" s="4"/>
    </row>
    <row r="144" ht="14.25" customHeight="1">
      <c r="A144" s="16">
        <v>44000.0</v>
      </c>
      <c r="B144" s="34">
        <v>0.32</v>
      </c>
      <c r="C144" s="16">
        <f t="shared" si="105"/>
        <v>14080</v>
      </c>
      <c r="D144" s="16">
        <f t="shared" si="106"/>
        <v>2112</v>
      </c>
      <c r="E144" s="37">
        <f t="shared" si="107"/>
        <v>0.048</v>
      </c>
      <c r="F144" s="16">
        <f t="shared" si="108"/>
        <v>352</v>
      </c>
      <c r="G144" s="89">
        <f t="shared" si="109"/>
        <v>-1760</v>
      </c>
      <c r="H144" s="39">
        <f t="shared" si="110"/>
        <v>26400</v>
      </c>
      <c r="I144" s="39">
        <v>0.0</v>
      </c>
      <c r="J144" s="39">
        <f t="shared" si="111"/>
        <v>352</v>
      </c>
      <c r="K144" s="90">
        <f t="shared" si="112"/>
        <v>0.008</v>
      </c>
      <c r="L144" s="91">
        <f t="shared" si="113"/>
        <v>-1760</v>
      </c>
      <c r="M144" s="92">
        <f t="shared" si="114"/>
        <v>-0.8333333333</v>
      </c>
      <c r="N144" s="4"/>
    </row>
    <row r="145" ht="14.25" customHeight="1">
      <c r="A145" s="16">
        <v>50000.0</v>
      </c>
      <c r="B145" s="34">
        <v>0.32</v>
      </c>
      <c r="C145" s="16">
        <f t="shared" si="105"/>
        <v>16000</v>
      </c>
      <c r="D145" s="45">
        <f t="shared" si="106"/>
        <v>2400</v>
      </c>
      <c r="E145" s="37">
        <f t="shared" si="107"/>
        <v>0.048</v>
      </c>
      <c r="F145" s="16">
        <f t="shared" si="108"/>
        <v>400</v>
      </c>
      <c r="G145" s="46">
        <f t="shared" si="109"/>
        <v>-2000</v>
      </c>
      <c r="H145" s="39">
        <f t="shared" si="110"/>
        <v>30000</v>
      </c>
      <c r="I145" s="39">
        <f t="shared" ref="I145:I146" si="115">(H145-20000)*20%</f>
        <v>2000</v>
      </c>
      <c r="J145" s="47">
        <f t="shared" si="111"/>
        <v>2400</v>
      </c>
      <c r="K145" s="48">
        <f t="shared" si="112"/>
        <v>0.048</v>
      </c>
      <c r="L145" s="49">
        <f t="shared" si="113"/>
        <v>0</v>
      </c>
      <c r="M145" s="50">
        <f t="shared" si="114"/>
        <v>0</v>
      </c>
      <c r="N145" s="4"/>
    </row>
    <row r="146" ht="14.25" customHeight="1">
      <c r="A146" s="16">
        <v>60000.0</v>
      </c>
      <c r="B146" s="34">
        <v>0.32</v>
      </c>
      <c r="C146" s="16">
        <f t="shared" si="105"/>
        <v>19200</v>
      </c>
      <c r="D146" s="45">
        <f t="shared" si="106"/>
        <v>2880</v>
      </c>
      <c r="E146" s="37">
        <f t="shared" si="107"/>
        <v>0.048</v>
      </c>
      <c r="F146" s="16">
        <f t="shared" si="108"/>
        <v>480</v>
      </c>
      <c r="G146" s="46">
        <f t="shared" si="109"/>
        <v>-2400</v>
      </c>
      <c r="H146" s="39">
        <f t="shared" si="110"/>
        <v>36000</v>
      </c>
      <c r="I146" s="39">
        <f t="shared" si="115"/>
        <v>3200</v>
      </c>
      <c r="J146" s="47">
        <f t="shared" si="111"/>
        <v>3680</v>
      </c>
      <c r="K146" s="48">
        <f t="shared" si="112"/>
        <v>0.06133333333</v>
      </c>
      <c r="L146" s="70">
        <f t="shared" si="113"/>
        <v>800</v>
      </c>
      <c r="M146" s="71"/>
      <c r="N146" s="4"/>
    </row>
    <row r="147" ht="14.25" customHeight="1">
      <c r="A147" s="16"/>
      <c r="B147" s="34"/>
      <c r="C147" s="16"/>
      <c r="D147" s="45" t="s">
        <v>44</v>
      </c>
      <c r="E147" s="37"/>
      <c r="F147" s="16" t="s">
        <v>44</v>
      </c>
      <c r="G147" s="46"/>
      <c r="H147" s="39">
        <f t="shared" si="110"/>
        <v>0</v>
      </c>
      <c r="I147" s="39"/>
      <c r="J147" s="47"/>
      <c r="K147" s="48"/>
      <c r="L147" s="70"/>
      <c r="M147" s="71"/>
      <c r="N147" s="4"/>
    </row>
    <row r="148" ht="14.25" customHeight="1">
      <c r="A148" s="16">
        <v>70000.0</v>
      </c>
      <c r="B148" s="34">
        <v>0.32</v>
      </c>
      <c r="C148" s="16">
        <f t="shared" ref="C148:C156" si="116">A148*B148</f>
        <v>22400</v>
      </c>
      <c r="D148" s="45">
        <f t="shared" ref="D148:D156" si="117">(20000*15%)+(C148-20000)*25%</f>
        <v>3600</v>
      </c>
      <c r="E148" s="37">
        <f t="shared" ref="E148:E156" si="118">D148/A148</f>
        <v>0.05142857143</v>
      </c>
      <c r="F148" s="16">
        <f t="shared" ref="F148:F156" si="119">(20000*2.5%)+(C148-20000)*12.5%</f>
        <v>800</v>
      </c>
      <c r="G148" s="46">
        <f t="shared" ref="G148:G156" si="120">F148-D148</f>
        <v>-2800</v>
      </c>
      <c r="H148" s="39">
        <f t="shared" si="110"/>
        <v>42000</v>
      </c>
      <c r="I148" s="39">
        <f t="shared" ref="I148:I156" si="121">(H148-20000)*20%</f>
        <v>4400</v>
      </c>
      <c r="J148" s="47">
        <f t="shared" ref="J148:J156" si="122">I148+F148</f>
        <v>5200</v>
      </c>
      <c r="K148" s="48">
        <f t="shared" ref="K148:K156" si="123">J148/A148</f>
        <v>0.07428571429</v>
      </c>
      <c r="L148" s="70">
        <f t="shared" ref="L148:L156" si="124">J148-D148</f>
        <v>1600</v>
      </c>
      <c r="M148" s="71"/>
      <c r="N148" s="4"/>
    </row>
    <row r="149" ht="14.25" customHeight="1">
      <c r="A149" s="16">
        <v>80000.0</v>
      </c>
      <c r="B149" s="34">
        <v>0.32</v>
      </c>
      <c r="C149" s="16">
        <f t="shared" si="116"/>
        <v>25600</v>
      </c>
      <c r="D149" s="45">
        <f t="shared" si="117"/>
        <v>4400</v>
      </c>
      <c r="E149" s="37">
        <f t="shared" si="118"/>
        <v>0.055</v>
      </c>
      <c r="F149" s="16">
        <f t="shared" si="119"/>
        <v>1200</v>
      </c>
      <c r="G149" s="46">
        <f t="shared" si="120"/>
        <v>-3200</v>
      </c>
      <c r="H149" s="39">
        <f t="shared" si="110"/>
        <v>48000</v>
      </c>
      <c r="I149" s="39">
        <f t="shared" si="121"/>
        <v>5600</v>
      </c>
      <c r="J149" s="47">
        <f t="shared" si="122"/>
        <v>6800</v>
      </c>
      <c r="K149" s="48">
        <f t="shared" si="123"/>
        <v>0.085</v>
      </c>
      <c r="L149" s="70">
        <f t="shared" si="124"/>
        <v>2400</v>
      </c>
      <c r="M149" s="71"/>
      <c r="N149" s="4"/>
    </row>
    <row r="150" ht="14.25" customHeight="1">
      <c r="A150" s="16">
        <v>90000.0</v>
      </c>
      <c r="B150" s="34">
        <v>0.32</v>
      </c>
      <c r="C150" s="16">
        <f t="shared" si="116"/>
        <v>28800</v>
      </c>
      <c r="D150" s="45">
        <f t="shared" si="117"/>
        <v>5200</v>
      </c>
      <c r="E150" s="37">
        <f t="shared" si="118"/>
        <v>0.05777777778</v>
      </c>
      <c r="F150" s="16">
        <f t="shared" si="119"/>
        <v>1600</v>
      </c>
      <c r="G150" s="46">
        <f t="shared" si="120"/>
        <v>-3600</v>
      </c>
      <c r="H150" s="39">
        <f t="shared" si="110"/>
        <v>54000</v>
      </c>
      <c r="I150" s="39">
        <f t="shared" si="121"/>
        <v>6800</v>
      </c>
      <c r="J150" s="47">
        <f t="shared" si="122"/>
        <v>8400</v>
      </c>
      <c r="K150" s="48">
        <f t="shared" si="123"/>
        <v>0.09333333333</v>
      </c>
      <c r="L150" s="70">
        <f t="shared" si="124"/>
        <v>3200</v>
      </c>
      <c r="M150" s="71"/>
      <c r="N150" s="4"/>
    </row>
    <row r="151" ht="14.25" customHeight="1">
      <c r="A151" s="16">
        <v>100000.0</v>
      </c>
      <c r="B151" s="34">
        <v>0.32</v>
      </c>
      <c r="C151" s="16">
        <f t="shared" si="116"/>
        <v>32000</v>
      </c>
      <c r="D151" s="45">
        <f t="shared" si="117"/>
        <v>6000</v>
      </c>
      <c r="E151" s="37">
        <f t="shared" si="118"/>
        <v>0.06</v>
      </c>
      <c r="F151" s="16">
        <f t="shared" si="119"/>
        <v>2000</v>
      </c>
      <c r="G151" s="46">
        <f t="shared" si="120"/>
        <v>-4000</v>
      </c>
      <c r="H151" s="39">
        <f t="shared" si="110"/>
        <v>60000</v>
      </c>
      <c r="I151" s="39">
        <f t="shared" si="121"/>
        <v>8000</v>
      </c>
      <c r="J151" s="47">
        <f t="shared" si="122"/>
        <v>10000</v>
      </c>
      <c r="K151" s="48">
        <f t="shared" si="123"/>
        <v>0.1</v>
      </c>
      <c r="L151" s="70">
        <f t="shared" si="124"/>
        <v>4000</v>
      </c>
      <c r="M151" s="71"/>
      <c r="N151" s="4"/>
    </row>
    <row r="152" ht="14.25" customHeight="1">
      <c r="A152" s="16">
        <v>110000.0</v>
      </c>
      <c r="B152" s="34">
        <v>0.32</v>
      </c>
      <c r="C152" s="16">
        <f t="shared" si="116"/>
        <v>35200</v>
      </c>
      <c r="D152" s="45">
        <f t="shared" si="117"/>
        <v>6800</v>
      </c>
      <c r="E152" s="37">
        <f t="shared" si="118"/>
        <v>0.06181818182</v>
      </c>
      <c r="F152" s="16">
        <f t="shared" si="119"/>
        <v>2400</v>
      </c>
      <c r="G152" s="46">
        <f t="shared" si="120"/>
        <v>-4400</v>
      </c>
      <c r="H152" s="39">
        <f t="shared" si="110"/>
        <v>66000</v>
      </c>
      <c r="I152" s="39">
        <f t="shared" si="121"/>
        <v>9200</v>
      </c>
      <c r="J152" s="47">
        <f t="shared" si="122"/>
        <v>11600</v>
      </c>
      <c r="K152" s="48">
        <f t="shared" si="123"/>
        <v>0.1054545455</v>
      </c>
      <c r="L152" s="70">
        <f t="shared" si="124"/>
        <v>4800</v>
      </c>
      <c r="M152" s="71"/>
      <c r="N152" s="4"/>
    </row>
    <row r="153" ht="14.25" customHeight="1">
      <c r="A153" s="16">
        <v>120000.0</v>
      </c>
      <c r="B153" s="34">
        <v>0.32</v>
      </c>
      <c r="C153" s="16">
        <f t="shared" si="116"/>
        <v>38400</v>
      </c>
      <c r="D153" s="45">
        <f t="shared" si="117"/>
        <v>7600</v>
      </c>
      <c r="E153" s="37">
        <f t="shared" si="118"/>
        <v>0.06333333333</v>
      </c>
      <c r="F153" s="16">
        <f t="shared" si="119"/>
        <v>2800</v>
      </c>
      <c r="G153" s="46">
        <f t="shared" si="120"/>
        <v>-4800</v>
      </c>
      <c r="H153" s="39">
        <f t="shared" si="110"/>
        <v>72000</v>
      </c>
      <c r="I153" s="39">
        <f t="shared" si="121"/>
        <v>10400</v>
      </c>
      <c r="J153" s="47">
        <f t="shared" si="122"/>
        <v>13200</v>
      </c>
      <c r="K153" s="48">
        <f t="shared" si="123"/>
        <v>0.11</v>
      </c>
      <c r="L153" s="70">
        <f t="shared" si="124"/>
        <v>5600</v>
      </c>
      <c r="M153" s="71"/>
      <c r="N153" s="4"/>
    </row>
    <row r="154" ht="14.25" customHeight="1">
      <c r="A154" s="16">
        <v>130000.0</v>
      </c>
      <c r="B154" s="34">
        <v>0.32</v>
      </c>
      <c r="C154" s="16">
        <f t="shared" si="116"/>
        <v>41600</v>
      </c>
      <c r="D154" s="45">
        <f t="shared" si="117"/>
        <v>8400</v>
      </c>
      <c r="E154" s="37">
        <f t="shared" si="118"/>
        <v>0.06461538462</v>
      </c>
      <c r="F154" s="16">
        <f t="shared" si="119"/>
        <v>3200</v>
      </c>
      <c r="G154" s="46">
        <f t="shared" si="120"/>
        <v>-5200</v>
      </c>
      <c r="H154" s="39">
        <f t="shared" si="110"/>
        <v>78000</v>
      </c>
      <c r="I154" s="39">
        <f t="shared" si="121"/>
        <v>11600</v>
      </c>
      <c r="J154" s="47">
        <f t="shared" si="122"/>
        <v>14800</v>
      </c>
      <c r="K154" s="48">
        <f t="shared" si="123"/>
        <v>0.1138461538</v>
      </c>
      <c r="L154" s="70">
        <f t="shared" si="124"/>
        <v>6400</v>
      </c>
      <c r="M154" s="71"/>
      <c r="N154" s="4"/>
    </row>
    <row r="155" ht="14.25" customHeight="1">
      <c r="A155" s="16">
        <v>140000.0</v>
      </c>
      <c r="B155" s="34">
        <v>0.32</v>
      </c>
      <c r="C155" s="16">
        <f t="shared" si="116"/>
        <v>44800</v>
      </c>
      <c r="D155" s="45">
        <f t="shared" si="117"/>
        <v>9200</v>
      </c>
      <c r="E155" s="37">
        <f t="shared" si="118"/>
        <v>0.06571428571</v>
      </c>
      <c r="F155" s="16">
        <f t="shared" si="119"/>
        <v>3600</v>
      </c>
      <c r="G155" s="46">
        <f t="shared" si="120"/>
        <v>-5600</v>
      </c>
      <c r="H155" s="39">
        <f t="shared" si="110"/>
        <v>84000</v>
      </c>
      <c r="I155" s="39">
        <f t="shared" si="121"/>
        <v>12800</v>
      </c>
      <c r="J155" s="47">
        <f t="shared" si="122"/>
        <v>16400</v>
      </c>
      <c r="K155" s="48">
        <f t="shared" si="123"/>
        <v>0.1171428571</v>
      </c>
      <c r="L155" s="70">
        <f t="shared" si="124"/>
        <v>7200</v>
      </c>
      <c r="M155" s="71"/>
      <c r="N155" s="4"/>
    </row>
    <row r="156" ht="14.25" customHeight="1">
      <c r="A156" s="16">
        <v>150000.0</v>
      </c>
      <c r="B156" s="34">
        <v>0.32</v>
      </c>
      <c r="C156" s="16">
        <f t="shared" si="116"/>
        <v>48000</v>
      </c>
      <c r="D156" s="45">
        <f t="shared" si="117"/>
        <v>10000</v>
      </c>
      <c r="E156" s="37">
        <f t="shared" si="118"/>
        <v>0.06666666667</v>
      </c>
      <c r="F156" s="16">
        <f t="shared" si="119"/>
        <v>4000</v>
      </c>
      <c r="G156" s="46">
        <f t="shared" si="120"/>
        <v>-6000</v>
      </c>
      <c r="H156" s="39">
        <f t="shared" si="110"/>
        <v>90000</v>
      </c>
      <c r="I156" s="39">
        <f t="shared" si="121"/>
        <v>14000</v>
      </c>
      <c r="J156" s="47">
        <f t="shared" si="122"/>
        <v>18000</v>
      </c>
      <c r="K156" s="48">
        <f t="shared" si="123"/>
        <v>0.12</v>
      </c>
      <c r="L156" s="70">
        <f t="shared" si="124"/>
        <v>8000</v>
      </c>
      <c r="M156" s="71"/>
      <c r="N156" s="4"/>
    </row>
    <row r="157" ht="14.25" customHeight="1">
      <c r="A157" s="18"/>
      <c r="B157" s="11"/>
      <c r="C157" s="18"/>
      <c r="D157" s="59"/>
      <c r="E157" s="21"/>
      <c r="F157" s="18"/>
      <c r="G157" s="60"/>
      <c r="H157" s="61"/>
      <c r="I157" s="61"/>
      <c r="J157" s="62"/>
      <c r="K157" s="63"/>
      <c r="L157" s="66"/>
      <c r="M157" s="65"/>
      <c r="N157" s="4"/>
    </row>
    <row r="158" ht="14.25" customHeight="1">
      <c r="A158" s="18"/>
      <c r="B158" s="11"/>
      <c r="C158" s="18"/>
      <c r="D158" s="59"/>
      <c r="E158" s="21"/>
      <c r="F158" s="18"/>
      <c r="G158" s="60"/>
      <c r="H158" s="61"/>
      <c r="I158" s="61"/>
      <c r="J158" s="62"/>
      <c r="K158" s="63"/>
      <c r="L158" s="66"/>
      <c r="M158" s="65"/>
      <c r="N158" s="4"/>
    </row>
    <row r="159" ht="14.25" customHeight="1">
      <c r="A159" s="18"/>
      <c r="B159" s="11"/>
      <c r="C159" s="18"/>
      <c r="D159" s="59"/>
      <c r="E159" s="21"/>
      <c r="F159" s="18"/>
      <c r="G159" s="60"/>
      <c r="H159" s="61"/>
      <c r="I159" s="61"/>
      <c r="J159" s="62"/>
      <c r="K159" s="63"/>
      <c r="L159" s="66"/>
      <c r="M159" s="65"/>
      <c r="N159" s="4"/>
    </row>
    <row r="160" ht="14.25" customHeight="1">
      <c r="A160" s="20"/>
      <c r="B160" s="11"/>
      <c r="C160" s="18"/>
      <c r="D160" s="59"/>
      <c r="E160" s="21"/>
      <c r="F160" s="18"/>
      <c r="G160" s="60"/>
      <c r="H160" s="61"/>
      <c r="I160" s="61"/>
      <c r="J160" s="62"/>
      <c r="K160" s="63"/>
      <c r="L160" s="66"/>
      <c r="M160" s="65"/>
      <c r="N160" s="4"/>
    </row>
    <row r="161" ht="14.25" customHeight="1">
      <c r="A161" s="18"/>
      <c r="B161" s="11"/>
      <c r="C161" s="18"/>
      <c r="D161" s="59"/>
      <c r="E161" s="21"/>
      <c r="F161" s="18"/>
      <c r="G161" s="60"/>
      <c r="H161" s="61"/>
      <c r="I161" s="61"/>
      <c r="J161" s="62"/>
      <c r="K161" s="63"/>
      <c r="L161" s="64"/>
      <c r="M161" s="65"/>
      <c r="N161" s="4"/>
    </row>
    <row r="162" ht="14.25" customHeight="1">
      <c r="A162" s="18"/>
      <c r="B162" s="11"/>
      <c r="C162" s="18"/>
      <c r="D162" s="59"/>
      <c r="E162" s="21"/>
      <c r="F162" s="18"/>
      <c r="G162" s="60"/>
      <c r="H162" s="61"/>
      <c r="I162" s="61"/>
      <c r="J162" s="62"/>
      <c r="K162" s="63"/>
      <c r="L162" s="64"/>
      <c r="M162" s="65"/>
      <c r="N162" s="4"/>
    </row>
    <row r="163" ht="14.25" customHeight="1">
      <c r="A163" s="18"/>
      <c r="B163" s="11"/>
      <c r="C163" s="18"/>
      <c r="D163" s="59"/>
      <c r="E163" s="21"/>
      <c r="F163" s="18"/>
      <c r="G163" s="60"/>
      <c r="H163" s="61"/>
      <c r="I163" s="61"/>
      <c r="J163" s="62"/>
      <c r="K163" s="63"/>
      <c r="L163" s="64"/>
      <c r="M163" s="65"/>
      <c r="N163" s="4"/>
    </row>
    <row r="164" ht="14.25" customHeight="1">
      <c r="A164" s="18"/>
      <c r="B164" s="11"/>
      <c r="C164" s="18"/>
      <c r="D164" s="59"/>
      <c r="E164" s="21"/>
      <c r="F164" s="18"/>
      <c r="G164" s="60"/>
      <c r="H164" s="61"/>
      <c r="I164" s="61"/>
      <c r="J164" s="62"/>
      <c r="K164" s="63"/>
      <c r="L164" s="64"/>
      <c r="M164" s="65"/>
      <c r="N164" s="4"/>
    </row>
    <row r="165" ht="14.25" customHeight="1">
      <c r="A165" s="18"/>
      <c r="B165" s="11"/>
      <c r="C165" s="18"/>
      <c r="D165" s="59"/>
      <c r="E165" s="21"/>
      <c r="F165" s="18"/>
      <c r="G165" s="60"/>
      <c r="H165" s="61"/>
      <c r="I165" s="61"/>
      <c r="J165" s="62"/>
      <c r="K165" s="63"/>
      <c r="L165" s="64"/>
      <c r="M165" s="65"/>
      <c r="N165" s="4"/>
    </row>
    <row r="166" ht="14.25" customHeight="1">
      <c r="A166" s="18"/>
      <c r="B166" s="11"/>
      <c r="C166" s="18"/>
      <c r="D166" s="59"/>
      <c r="E166" s="21"/>
      <c r="F166" s="18"/>
      <c r="G166" s="60"/>
      <c r="H166" s="61"/>
      <c r="I166" s="61"/>
      <c r="J166" s="62"/>
      <c r="K166" s="63"/>
      <c r="L166" s="64"/>
      <c r="M166" s="65"/>
      <c r="N166" s="4"/>
    </row>
    <row r="167" ht="14.25" customHeight="1">
      <c r="A167" s="18"/>
      <c r="B167" s="11"/>
      <c r="C167" s="18"/>
      <c r="D167" s="59"/>
      <c r="E167" s="21"/>
      <c r="F167" s="18"/>
      <c r="G167" s="60"/>
      <c r="H167" s="61"/>
      <c r="I167" s="61"/>
      <c r="J167" s="62"/>
      <c r="K167" s="63"/>
      <c r="L167" s="64"/>
      <c r="M167" s="65"/>
      <c r="N167" s="4"/>
    </row>
    <row r="168" ht="14.25" customHeight="1">
      <c r="A168" s="18"/>
      <c r="B168" s="11"/>
      <c r="C168" s="18"/>
      <c r="D168" s="59"/>
      <c r="E168" s="21"/>
      <c r="F168" s="18"/>
      <c r="G168" s="60"/>
      <c r="H168" s="61"/>
      <c r="I168" s="61"/>
      <c r="J168" s="62"/>
      <c r="K168" s="63"/>
      <c r="L168" s="64"/>
      <c r="M168" s="65"/>
      <c r="N168" s="4"/>
    </row>
    <row r="169" ht="14.25" customHeight="1">
      <c r="A169" s="18"/>
      <c r="B169" s="11"/>
      <c r="C169" s="18"/>
      <c r="D169" s="59"/>
      <c r="E169" s="21"/>
      <c r="F169" s="18"/>
      <c r="G169" s="60"/>
      <c r="H169" s="61"/>
      <c r="I169" s="61"/>
      <c r="J169" s="62"/>
      <c r="K169" s="63"/>
      <c r="L169" s="64"/>
      <c r="M169" s="65"/>
      <c r="N169" s="4"/>
    </row>
    <row r="170" ht="14.25" customHeight="1">
      <c r="A170" s="18"/>
      <c r="B170" s="11"/>
      <c r="C170" s="18"/>
      <c r="D170" s="59"/>
      <c r="E170" s="21"/>
      <c r="F170" s="18"/>
      <c r="G170" s="60"/>
      <c r="H170" s="61"/>
      <c r="I170" s="61"/>
      <c r="J170" s="62"/>
      <c r="K170" s="63"/>
      <c r="L170" s="64"/>
      <c r="M170" s="65"/>
      <c r="N170" s="4"/>
    </row>
    <row r="171" ht="14.25" customHeight="1">
      <c r="A171" s="18"/>
      <c r="B171" s="11"/>
      <c r="C171" s="18"/>
      <c r="D171" s="59"/>
      <c r="E171" s="21"/>
      <c r="F171" s="18"/>
      <c r="G171" s="60"/>
      <c r="H171" s="61"/>
      <c r="I171" s="61"/>
      <c r="J171" s="62"/>
      <c r="K171" s="63"/>
      <c r="L171" s="64"/>
      <c r="M171" s="65"/>
      <c r="N171" s="4"/>
    </row>
    <row r="172" ht="14.25" customHeight="1">
      <c r="A172" s="18"/>
      <c r="B172" s="11"/>
      <c r="C172" s="18"/>
      <c r="D172" s="59"/>
      <c r="E172" s="21"/>
      <c r="F172" s="18"/>
      <c r="G172" s="60"/>
      <c r="H172" s="61"/>
      <c r="I172" s="61"/>
      <c r="J172" s="62"/>
      <c r="K172" s="63"/>
      <c r="L172" s="64"/>
      <c r="M172" s="65"/>
      <c r="N172" s="4"/>
    </row>
    <row r="173" ht="14.25" customHeight="1">
      <c r="A173" s="18"/>
      <c r="B173" s="11"/>
      <c r="C173" s="18"/>
      <c r="D173" s="59"/>
      <c r="E173" s="21"/>
      <c r="F173" s="18"/>
      <c r="G173" s="60"/>
      <c r="H173" s="61"/>
      <c r="I173" s="61"/>
      <c r="J173" s="62"/>
      <c r="K173" s="63"/>
      <c r="L173" s="64"/>
      <c r="M173" s="65"/>
      <c r="N173" s="4"/>
    </row>
    <row r="174" ht="14.25" customHeight="1">
      <c r="A174" s="18"/>
      <c r="B174" s="11"/>
      <c r="C174" s="18"/>
      <c r="D174" s="59"/>
      <c r="E174" s="21"/>
      <c r="F174" s="18"/>
      <c r="G174" s="60"/>
      <c r="H174" s="61"/>
      <c r="I174" s="61"/>
      <c r="J174" s="62"/>
      <c r="K174" s="63"/>
      <c r="L174" s="64"/>
      <c r="M174" s="65"/>
      <c r="N174" s="4"/>
    </row>
    <row r="175" ht="14.25" customHeight="1">
      <c r="A175" s="18"/>
      <c r="B175" s="11"/>
      <c r="C175" s="18"/>
      <c r="D175" s="59"/>
      <c r="E175" s="21"/>
      <c r="F175" s="18"/>
      <c r="G175" s="60"/>
      <c r="H175" s="61"/>
      <c r="I175" s="61"/>
      <c r="J175" s="62"/>
      <c r="K175" s="63"/>
      <c r="L175" s="64"/>
      <c r="M175" s="65"/>
      <c r="N175" s="4"/>
    </row>
    <row r="176" ht="14.25" customHeight="1">
      <c r="A176" s="18"/>
      <c r="B176" s="11"/>
      <c r="C176" s="18"/>
      <c r="D176" s="59"/>
      <c r="E176" s="21"/>
      <c r="F176" s="18"/>
      <c r="G176" s="60"/>
      <c r="H176" s="61"/>
      <c r="I176" s="61"/>
      <c r="J176" s="62"/>
      <c r="K176" s="63"/>
      <c r="L176" s="64"/>
      <c r="M176" s="65"/>
      <c r="N176" s="4"/>
    </row>
    <row r="177" ht="14.25" customHeight="1">
      <c r="A177" s="18"/>
      <c r="B177" s="11"/>
      <c r="C177" s="18"/>
      <c r="D177" s="59"/>
      <c r="E177" s="21"/>
      <c r="F177" s="18"/>
      <c r="G177" s="60"/>
      <c r="H177" s="61"/>
      <c r="I177" s="61"/>
      <c r="J177" s="62"/>
      <c r="K177" s="63"/>
      <c r="L177" s="64"/>
      <c r="M177" s="65"/>
      <c r="N177" s="4"/>
    </row>
    <row r="178" ht="14.25" customHeight="1">
      <c r="A178" s="18"/>
      <c r="B178" s="11"/>
      <c r="C178" s="18"/>
      <c r="D178" s="59"/>
      <c r="E178" s="21"/>
      <c r="F178" s="18"/>
      <c r="G178" s="60"/>
      <c r="H178" s="61"/>
      <c r="I178" s="61"/>
      <c r="J178" s="62"/>
      <c r="K178" s="63"/>
      <c r="L178" s="64"/>
      <c r="M178" s="65"/>
      <c r="N178" s="4"/>
    </row>
    <row r="179" ht="14.25" customHeight="1">
      <c r="A179" s="18"/>
      <c r="B179" s="11"/>
      <c r="C179" s="18"/>
      <c r="D179" s="59"/>
      <c r="E179" s="21"/>
      <c r="F179" s="18"/>
      <c r="G179" s="60"/>
      <c r="H179" s="61"/>
      <c r="I179" s="61"/>
      <c r="J179" s="62"/>
      <c r="K179" s="63"/>
      <c r="L179" s="64"/>
      <c r="M179" s="65"/>
      <c r="N179" s="4"/>
    </row>
    <row r="180" ht="14.25" customHeight="1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</row>
    <row r="181" ht="14.25" customHeight="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</row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F15:H15"/>
    <mergeCell ref="I15:M15"/>
    <mergeCell ref="F17:H17"/>
    <mergeCell ref="I17:M17"/>
    <mergeCell ref="F20:H20"/>
    <mergeCell ref="I20:M20"/>
    <mergeCell ref="I21:M21"/>
    <mergeCell ref="I29:M29"/>
    <mergeCell ref="L33:L34"/>
    <mergeCell ref="L54:L55"/>
    <mergeCell ref="L74:L75"/>
    <mergeCell ref="L95:L96"/>
    <mergeCell ref="L116:L117"/>
    <mergeCell ref="L137:L138"/>
    <mergeCell ref="F21:H21"/>
    <mergeCell ref="F24:H24"/>
    <mergeCell ref="I24:M24"/>
    <mergeCell ref="F25:H25"/>
    <mergeCell ref="I25:M25"/>
    <mergeCell ref="F28:H28"/>
    <mergeCell ref="I28:M28"/>
  </mergeCells>
  <printOptions/>
  <pageMargins bottom="0.787401575" footer="0.0" header="0.0" left="0.511811024" right="0.511811024" top="0.787401575"/>
  <pageSetup paperSize="9" orientation="portrait"/>
  <drawing r:id="rId1"/>
</worksheet>
</file>